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agroforestryglobal-my.sharepoint.com/personal/elizabeth_mwiyeria_viagroforestry_org/Documents/Uganda/Administration/Masaka Property/Repairs/"/>
    </mc:Choice>
  </mc:AlternateContent>
  <xr:revisionPtr revIDLastSave="0" documentId="8_{C51C3EC1-906D-4C78-A04D-732A60E19DF4}" xr6:coauthVersionLast="47" xr6:coauthVersionMax="47" xr10:uidLastSave="{00000000-0000-0000-0000-000000000000}"/>
  <bookViews>
    <workbookView xWindow="405" yWindow="630" windowWidth="20085" windowHeight="10890" firstSheet="6" activeTab="6" xr2:uid="{8E99B378-C30B-4FFF-9D13-564532FE0BBF}"/>
  </bookViews>
  <sheets>
    <sheet name="Whs Temp Cover " sheetId="51" state="hidden" r:id="rId1"/>
    <sheet name="Temp Shelts" sheetId="52" state="hidden" r:id="rId2"/>
    <sheet name="Plot 21, ViA Cover" sheetId="70" r:id="rId3"/>
    <sheet name="Plot 21 ViA Uncosted BoQ" sheetId="71" r:id="rId4"/>
    <sheet name="Cost Summary-Plot 21" sheetId="72" r:id="rId5"/>
    <sheet name="Summary Plot 3, Hill Road" sheetId="76" r:id="rId6"/>
    <sheet name="Main Summary" sheetId="22" r:id="rId7"/>
    <sheet name="Plot 3 BoQ" sheetId="74" r:id="rId8"/>
    <sheet name="Plot 3 cover" sheetId="73" r:id="rId9"/>
    <sheet name="Sum-Plot 3" sheetId="75" r:id="rId10"/>
  </sheets>
  <externalReferences>
    <externalReference r:id="rId11"/>
  </externalReferences>
  <definedNames>
    <definedName name="_B100000" localSheetId="4">#REF!</definedName>
    <definedName name="_B100000" localSheetId="3">#REF!</definedName>
    <definedName name="_B100000" localSheetId="2">#REF!</definedName>
    <definedName name="_B100000" localSheetId="1">#REF!</definedName>
    <definedName name="_B100000" localSheetId="0">#REF!</definedName>
    <definedName name="_B100000">#REF!</definedName>
    <definedName name="_B1000000" localSheetId="4">#REF!</definedName>
    <definedName name="_B1000000" localSheetId="3">#REF!</definedName>
    <definedName name="_B1000000" localSheetId="2">#REF!</definedName>
    <definedName name="_B1000000" localSheetId="1">#REF!</definedName>
    <definedName name="_B1000000" localSheetId="0">#REF!</definedName>
    <definedName name="_B1000000">#REF!</definedName>
    <definedName name="_B990000" localSheetId="4">#REF!</definedName>
    <definedName name="_B990000" localSheetId="3">#REF!</definedName>
    <definedName name="_B990000" localSheetId="2">#REF!</definedName>
    <definedName name="_B990000" localSheetId="1">#REF!</definedName>
    <definedName name="_B990000" localSheetId="0">#REF!</definedName>
    <definedName name="_B990000">#REF!</definedName>
    <definedName name="aa" localSheetId="4">#REF!</definedName>
    <definedName name="aa" localSheetId="3">#REF!</definedName>
    <definedName name="aa" localSheetId="2">#REF!</definedName>
    <definedName name="aa" localSheetId="1">#REF!</definedName>
    <definedName name="aa" localSheetId="0">#REF!</definedName>
    <definedName name="aa">#REF!</definedName>
    <definedName name="cafetaria" localSheetId="4">#REF!</definedName>
    <definedName name="cafetaria" localSheetId="3">#REF!</definedName>
    <definedName name="cafetaria" localSheetId="2">#REF!</definedName>
    <definedName name="cafetaria" localSheetId="1">#REF!</definedName>
    <definedName name="cafetaria" localSheetId="0">#REF!</definedName>
    <definedName name="cafetaria">#REF!</definedName>
    <definedName name="KIU" localSheetId="4">#REF!</definedName>
    <definedName name="KIU" localSheetId="3">#REF!</definedName>
    <definedName name="KIU" localSheetId="2">#REF!</definedName>
    <definedName name="KIU" localSheetId="1">#REF!</definedName>
    <definedName name="KIU" localSheetId="0">#REF!</definedName>
    <definedName name="KIU">#REF!</definedName>
    <definedName name="_xlnm.Print_Area" localSheetId="4">'Cost Summary-Plot 21'!$A$1:$F$45</definedName>
    <definedName name="_xlnm.Print_Area" localSheetId="6">'Main Summary'!$A$1:$F$41</definedName>
    <definedName name="_xlnm.Print_Area" localSheetId="3">'Plot 21 ViA Uncosted BoQ'!$A$1:$F$271</definedName>
    <definedName name="_xlnm.Print_Area" localSheetId="2">'Plot 21, ViA Cover'!$E$3:$O$69</definedName>
    <definedName name="_xlnm.Print_Area" localSheetId="9">'Sum-Plot 3'!$D$1:$N$70</definedName>
    <definedName name="_xlnm.Print_Area" localSheetId="1">'Temp Shelts'!$A$1:$F$37</definedName>
    <definedName name="_xlnm.Print_Area" localSheetId="0">'Whs Temp Cover '!$E$3:$O$69</definedName>
    <definedName name="_xlnm.Print_Area">#REF!</definedName>
    <definedName name="_xlnm.Print_Titles" localSheetId="3">'Plot 21 ViA Uncosted BoQ'!$1:$2</definedName>
    <definedName name="_xlnm.Print_Titles" localSheetId="1">'Temp Shelts'!$1:$2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76" l="1"/>
  <c r="F15" i="76"/>
  <c r="F13" i="76"/>
  <c r="F11" i="76"/>
  <c r="F41" i="76" s="1"/>
  <c r="B4" i="76"/>
  <c r="B2" i="76"/>
  <c r="D180" i="74"/>
  <c r="F180" i="74" s="1"/>
  <c r="F178" i="74"/>
  <c r="F215" i="74" s="1"/>
  <c r="F224" i="74" s="1"/>
  <c r="D128" i="74"/>
  <c r="F128" i="74" s="1"/>
  <c r="F122" i="74"/>
  <c r="D64" i="74"/>
  <c r="F64" i="74" s="1"/>
  <c r="F95" i="74" s="1"/>
  <c r="F13" i="74"/>
  <c r="F42" i="74" s="1"/>
  <c r="F151" i="74" l="1"/>
  <c r="F223" i="74"/>
  <c r="F261" i="74" s="1"/>
  <c r="D111" i="71" l="1"/>
  <c r="F111" i="71" s="1"/>
  <c r="D160" i="71"/>
  <c r="F160" i="71" s="1"/>
  <c r="F154" i="71"/>
  <c r="F199" i="71"/>
  <c r="F226" i="71" s="1"/>
  <c r="F19" i="72" s="1"/>
  <c r="F61" i="71"/>
  <c r="F57" i="71"/>
  <c r="D255" i="71"/>
  <c r="F255" i="71" s="1"/>
  <c r="F254" i="71"/>
  <c r="F105" i="71"/>
  <c r="F13" i="71"/>
  <c r="F42" i="71" s="1"/>
  <c r="F11" i="72" s="1"/>
  <c r="E13" i="52"/>
  <c r="F13" i="52"/>
  <c r="F34" i="52" s="1"/>
  <c r="D13" i="52"/>
  <c r="I6" i="22"/>
  <c r="I10" i="22"/>
  <c r="H27" i="22"/>
  <c r="I27" i="22" s="1"/>
  <c r="H32" i="22"/>
  <c r="H36" i="22" s="1"/>
  <c r="J10" i="22"/>
  <c r="F87" i="71" l="1"/>
  <c r="F13" i="72" s="1"/>
  <c r="F182" i="71"/>
  <c r="F17" i="72" s="1"/>
  <c r="I32" i="22"/>
  <c r="I36" i="22" s="1"/>
  <c r="F134" i="71"/>
  <c r="F15" i="72" s="1"/>
  <c r="F257" i="71"/>
  <c r="H38" i="22"/>
  <c r="H40" i="22" s="1"/>
  <c r="F266" i="71" l="1"/>
  <c r="F21" i="72" s="1"/>
  <c r="I38" i="22"/>
  <c r="I40" i="22" s="1"/>
  <c r="J40" i="22" s="1"/>
  <c r="F42" i="72" l="1"/>
  <c r="F10" i="22" s="1"/>
  <c r="F16" i="22" s="1"/>
  <c r="F22" i="22" s="1"/>
  <c r="F40" i="22" s="1"/>
</calcChain>
</file>

<file path=xl/sharedStrings.xml><?xml version="1.0" encoding="utf-8"?>
<sst xmlns="http://schemas.openxmlformats.org/spreadsheetml/2006/main" count="276" uniqueCount="123">
  <si>
    <t>BILL NO. 5: TEMPORARY SHELTERS</t>
  </si>
  <si>
    <t>Item</t>
  </si>
  <si>
    <t>Description</t>
  </si>
  <si>
    <t>Unit</t>
  </si>
  <si>
    <t>Qty</t>
  </si>
  <si>
    <t>Rate                                                  Ushs</t>
  </si>
  <si>
    <t>Amount                                                           Ushs</t>
  </si>
  <si>
    <t>No.</t>
  </si>
  <si>
    <t>BILL NO.5</t>
  </si>
  <si>
    <t>TEMPORARY SHELTERS</t>
  </si>
  <si>
    <t xml:space="preserve">          </t>
  </si>
  <si>
    <t>ELEMENT NO.1</t>
  </si>
  <si>
    <t>Provisional sum for erecting temporary shelters: including erection of steel structure support; roof structure and covering:</t>
  </si>
  <si>
    <t>A</t>
  </si>
  <si>
    <t>Shelter No.1 size: 21x13m measured flat</t>
  </si>
  <si>
    <t>SM</t>
  </si>
  <si>
    <t>B</t>
  </si>
  <si>
    <t xml:space="preserve">Shelter No.2: size </t>
  </si>
  <si>
    <t>TO  COLLECTION</t>
  </si>
  <si>
    <t>Ushs</t>
  </si>
  <si>
    <t>Element No.1</t>
  </si>
  <si>
    <t>5/1/1</t>
  </si>
  <si>
    <t>BILL NO. 1: PROPOSED RENOVATION WORKS ON ViA HOUSING UNIT ON PLOT 21, BIRCH AVENUE, MASAKA.</t>
  </si>
  <si>
    <t>BILL NO.1</t>
  </si>
  <si>
    <t>PROPOSED RENOVATION WORKS ON ViA HOUSING UNIT ON PLOT 21, BIRCH AVENUE, MASAKA</t>
  </si>
  <si>
    <t>ROOF</t>
  </si>
  <si>
    <t>Roof Covering</t>
  </si>
  <si>
    <t>Do major repairs to the roof and painting to the roof to make good</t>
  </si>
  <si>
    <t>ITEM</t>
  </si>
  <si>
    <t>CARRIED TO SUMMARY</t>
  </si>
  <si>
    <t>Roof Construction</t>
  </si>
  <si>
    <t>1/1/1</t>
  </si>
  <si>
    <t>ELEMENT NO.2</t>
  </si>
  <si>
    <t>DOORS &amp; WINDOWS</t>
  </si>
  <si>
    <t>Prepare, touch up primer and apply two coats of approved enamel gloss paint to:</t>
  </si>
  <si>
    <t>Surfaces of steel doors and windows  (measured flat both sides)</t>
  </si>
  <si>
    <t>Glazing</t>
  </si>
  <si>
    <t>5mm thick clear glass and glazing to metal with putty in panes of various sizes</t>
  </si>
  <si>
    <t>Element No.2</t>
  </si>
  <si>
    <t>Doors&amp; Windows</t>
  </si>
  <si>
    <t>1/2/1</t>
  </si>
  <si>
    <t>ELEMENT NO.3</t>
  </si>
  <si>
    <t>EXTERNAL FINISHES</t>
  </si>
  <si>
    <t>Wall Finishes</t>
  </si>
  <si>
    <t>15mm Thick cement and sand (1:3) render:  wood</t>
  </si>
  <si>
    <t>float finish:  to</t>
  </si>
  <si>
    <t xml:space="preserve">Walls </t>
  </si>
  <si>
    <t>Painting</t>
  </si>
  <si>
    <t>Prepare and apply two undercoats to all areas and one coat weatherguard emulsion paint:  on render:  to</t>
  </si>
  <si>
    <t>Walls</t>
  </si>
  <si>
    <t>Element No.3</t>
  </si>
  <si>
    <t>External finishes</t>
  </si>
  <si>
    <t>1/3/1</t>
  </si>
  <si>
    <t>ELEMENT NO.4</t>
  </si>
  <si>
    <t>INTERNAL FINISHES</t>
  </si>
  <si>
    <t>Prepare and apply two undercoats in all areas and two coats silk vinyl emulsion paint:  on plaster:  to</t>
  </si>
  <si>
    <t>Element No.4</t>
  </si>
  <si>
    <t>Internal finishes</t>
  </si>
  <si>
    <t>1/4/1</t>
  </si>
  <si>
    <t>ELEMENT NO.5</t>
  </si>
  <si>
    <t>MECHANICAL AND ELECTRICAL WORKS</t>
  </si>
  <si>
    <t>Provide a provisional sum for removal and replacement of damaged plumbing fittings and electrical fittings'</t>
  </si>
  <si>
    <t>Element No.5</t>
  </si>
  <si>
    <t>Mechanical &amp; Electrical</t>
  </si>
  <si>
    <t>1/5/1</t>
  </si>
  <si>
    <t>1/6/1</t>
  </si>
  <si>
    <t>ELEMENT NO.6</t>
  </si>
  <si>
    <t>Drainage Channel</t>
  </si>
  <si>
    <t xml:space="preserve">In-situ concrete class 25 drain channel: size 350 wide x 300 - 750mm deep internally x 125mm thick sides and bottom one layer Ref A142 mesh:  rebated to receive PCC covers( m.s.): including all necessary formwork, excavation, disposal All to Engineers drawing </t>
  </si>
  <si>
    <t>LM</t>
  </si>
  <si>
    <t xml:space="preserve">460 x 300 x 75mm Thick precast concrete drain covers; one layer Ref A 142 mesh: all to Engineers drawing </t>
  </si>
  <si>
    <t>Element No.6</t>
  </si>
  <si>
    <t xml:space="preserve">Landscaping and drainage channels </t>
  </si>
  <si>
    <t>COLLECTION</t>
  </si>
  <si>
    <t xml:space="preserve">Landscaping and drainage channel </t>
  </si>
  <si>
    <t>BILL NO. 1 SUMMARY: ViA HOUSING UNIT ON PLOT 21 BIRCH ROAD</t>
  </si>
  <si>
    <t>Element                                                                                                                                                       No.</t>
  </si>
  <si>
    <t>Element</t>
  </si>
  <si>
    <t>Page                                                                                                                        No.</t>
  </si>
  <si>
    <t>Amount (Ushs)</t>
  </si>
  <si>
    <t>ELEMENT  NO .1</t>
  </si>
  <si>
    <t>Roof renovation</t>
  </si>
  <si>
    <t>ELEMENT  NO .2</t>
  </si>
  <si>
    <t>Doors &amp; Windows</t>
  </si>
  <si>
    <t>ELEMENT  NO .3</t>
  </si>
  <si>
    <t>External Finishes</t>
  </si>
  <si>
    <t>ELEMENT  NO .4</t>
  </si>
  <si>
    <t>Internal Finishes</t>
  </si>
  <si>
    <t>ELEMENT  NO .5</t>
  </si>
  <si>
    <t>ELEMENT  NO .6</t>
  </si>
  <si>
    <t xml:space="preserve">Drainage channels </t>
  </si>
  <si>
    <t>TO MAIN SUMMARY</t>
  </si>
  <si>
    <t>BILL NO. 2 SUMMARY: PROPOSED RENOVATION OF ViA HOUSING UNITS ON PLOT 3 HILL ROAD</t>
  </si>
  <si>
    <t>Roof renovations</t>
  </si>
  <si>
    <t>Drainage Chanels</t>
  </si>
  <si>
    <t>1/4/3</t>
  </si>
  <si>
    <t>MAIN SUMMARY</t>
  </si>
  <si>
    <t>SECTION                                                                                                     NO</t>
  </si>
  <si>
    <t>SECTION</t>
  </si>
  <si>
    <t>PAGE                                                         NO.</t>
  </si>
  <si>
    <t>AMOUNT (SHS)</t>
  </si>
  <si>
    <t>BILL NO. 1</t>
  </si>
  <si>
    <t>PROPOSED RENOVATION OF THE ViA HOUSING UNIT ON PLOT 21, BIRCH AVENUE, MASAKA.</t>
  </si>
  <si>
    <t>S/1</t>
  </si>
  <si>
    <t>GRAND TOTAL</t>
  </si>
  <si>
    <t>ADD CONTIGENCY</t>
  </si>
  <si>
    <t>10%</t>
  </si>
  <si>
    <t>AMOUNT (Including 18% VAT)</t>
  </si>
  <si>
    <t>BILL NO.2</t>
  </si>
  <si>
    <t xml:space="preserve">PROPOSED ViA RENOVATION OF HOUSING UNIT ON PLOT 3 </t>
  </si>
  <si>
    <t>Do major repairs to the roof, replace pergola beams and painting to the roof to make good</t>
  </si>
  <si>
    <t>2/1/1</t>
  </si>
  <si>
    <t>Prepare, touch up primer and apply one coat of approved enamel gloss paint to:</t>
  </si>
  <si>
    <t>2/2/1</t>
  </si>
  <si>
    <t>Prepare and apply two undercoats in all areas requiring painting and two coats weatherguard emulsion paint:  on render:  to</t>
  </si>
  <si>
    <t>2/3/1</t>
  </si>
  <si>
    <t>DRAINAGE CHANNEL</t>
  </si>
  <si>
    <t>Drainage Channel (Provisional)</t>
  </si>
  <si>
    <t>2/4/1</t>
  </si>
  <si>
    <t>Total Brought Forward from Page No.</t>
  </si>
  <si>
    <t>BILL NO. 2: PROPOSED RENOVATION OF HOUSING UNIT ON PLOT 3, HILL ROAD, MASAKA.</t>
  </si>
  <si>
    <t>ON PLOT 3, HILL ROAD, MASAKA.</t>
  </si>
  <si>
    <t>SUMMARY: PROPOSED RENOVATION AT PLOT 3, HILL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</si>
</sst>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£&quot;#,##0.00;\-&quot;£&quot;#,##0.00"/>
    <numFmt numFmtId="168" formatCode="_(* #,##0_);_(* \(#,##0\);_(* &quot;-&quot;??_);_(@_)"/>
    <numFmt numFmtId="169" formatCode="0.0"/>
    <numFmt numFmtId="170" formatCode="#,##0.0000000000"/>
    <numFmt numFmtId="171" formatCode="#,##0.0"/>
  </numFmts>
  <fonts count="41" x14ac:knownFonts="1">
    <font>
      <sz val="10"/>
      <name val="MS Sans Serif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Californian FB"/>
      <family val="1"/>
    </font>
    <font>
      <b/>
      <sz val="10"/>
      <name val="MS Sans Serif"/>
      <family val="2"/>
    </font>
    <font>
      <b/>
      <sz val="16"/>
      <name val="Californian FB"/>
      <family val="1"/>
    </font>
    <font>
      <sz val="12"/>
      <name val="Arial"/>
      <family val="2"/>
    </font>
    <font>
      <sz val="8"/>
      <name val="Times New Roman"/>
      <family val="1"/>
    </font>
    <font>
      <sz val="11"/>
      <name val="Book Antiqua"/>
      <family val="1"/>
    </font>
    <font>
      <b/>
      <sz val="12"/>
      <name val="Arial"/>
      <family val="2"/>
    </font>
    <font>
      <sz val="10"/>
      <name val="Helv"/>
    </font>
    <font>
      <u val="singleAccounting"/>
      <sz val="10"/>
      <name val="Arial"/>
      <family val="2"/>
    </font>
    <font>
      <b/>
      <sz val="20"/>
      <name val="Constantia"/>
      <family val="1"/>
    </font>
    <font>
      <sz val="10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sz val="11"/>
      <name val="Candara"/>
      <family val="2"/>
    </font>
    <font>
      <u/>
      <sz val="12"/>
      <name val="Candara"/>
      <family val="2"/>
    </font>
    <font>
      <b/>
      <u/>
      <sz val="12"/>
      <name val="Candara"/>
      <family val="2"/>
    </font>
    <font>
      <i/>
      <sz val="12"/>
      <name val="Candara"/>
      <family val="2"/>
    </font>
    <font>
      <sz val="10"/>
      <name val="Arial"/>
      <family val="2"/>
      <charset val="1"/>
    </font>
    <font>
      <i/>
      <sz val="11"/>
      <name val="Candara"/>
      <family val="2"/>
    </font>
    <font>
      <sz val="11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b/>
      <u/>
      <sz val="12"/>
      <color theme="1"/>
      <name val="Candara"/>
      <family val="2"/>
    </font>
    <font>
      <i/>
      <sz val="12"/>
      <color theme="1"/>
      <name val="Candara"/>
      <family val="2"/>
    </font>
    <font>
      <u/>
      <sz val="12"/>
      <color rgb="FFFF0000"/>
      <name val="Candara"/>
      <family val="2"/>
    </font>
    <font>
      <sz val="11"/>
      <color theme="1"/>
      <name val="Candara"/>
      <family val="2"/>
    </font>
    <font>
      <sz val="12"/>
      <color rgb="FFFF0000"/>
      <name val="Candara"/>
      <family val="2"/>
    </font>
    <font>
      <sz val="12"/>
      <color theme="0"/>
      <name val="Candara"/>
      <family val="2"/>
    </font>
    <font>
      <b/>
      <sz val="12"/>
      <color theme="0"/>
      <name val="Candara"/>
      <family val="2"/>
    </font>
    <font>
      <b/>
      <sz val="11"/>
      <color theme="1"/>
      <name val="Candara"/>
      <family val="2"/>
    </font>
    <font>
      <b/>
      <u/>
      <sz val="11"/>
      <color theme="1"/>
      <name val="Candara"/>
      <family val="2"/>
    </font>
    <font>
      <i/>
      <sz val="11"/>
      <color theme="1"/>
      <name val="Candara"/>
      <family val="2"/>
    </font>
    <font>
      <b/>
      <sz val="16"/>
      <color rgb="FF006600"/>
      <name val="Californian FB"/>
      <family val="1"/>
    </font>
    <font>
      <b/>
      <sz val="18"/>
      <name val="Constantia"/>
      <family val="1"/>
    </font>
    <font>
      <sz val="9"/>
      <color theme="1"/>
      <name val="Candara"/>
      <family val="2"/>
    </font>
    <font>
      <b/>
      <sz val="11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17">
    <xf numFmtId="0" fontId="0" fillId="0" borderId="0"/>
    <xf numFmtId="0" fontId="7" fillId="0" borderId="0"/>
    <xf numFmtId="0" fontId="8" fillId="0" borderId="0">
      <alignment horizontal="center" wrapText="1"/>
      <protection locked="0"/>
    </xf>
    <xf numFmtId="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43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0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Protection="0">
      <alignment vertical="top"/>
    </xf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43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0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0" fontId="3" fillId="0" borderId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0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166" fontId="3" fillId="0" borderId="0" applyFont="0" applyFill="0" applyBorder="0" applyProtection="0">
      <alignment vertical="top"/>
    </xf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70" fontId="11" fillId="2" borderId="0"/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/>
    <xf numFmtId="0" fontId="3" fillId="0" borderId="0">
      <alignment horizontal="justify" vertical="top" wrapText="1"/>
    </xf>
    <xf numFmtId="0" fontId="3" fillId="0" borderId="0">
      <alignment horizontal="justify" vertical="top" wrapText="1"/>
    </xf>
    <xf numFmtId="0" fontId="3" fillId="0" borderId="0">
      <alignment horizontal="justify" vertical="top" wrapText="1"/>
    </xf>
    <xf numFmtId="0" fontId="3" fillId="0" borderId="0"/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 vertical="top" wrapText="1"/>
    </xf>
    <xf numFmtId="0" fontId="3" fillId="0" borderId="0"/>
    <xf numFmtId="0" fontId="3" fillId="0" borderId="0">
      <alignment horizontal="justify" vertical="top" wrapText="1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 vertical="top" wrapText="1"/>
    </xf>
    <xf numFmtId="0" fontId="3" fillId="0" borderId="0">
      <alignment horizontal="justify" vertical="top" wrapText="1"/>
    </xf>
    <xf numFmtId="0" fontId="2" fillId="0" borderId="0"/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/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 vertical="top" wrapText="1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 vertical="top" wrapText="1"/>
    </xf>
    <xf numFmtId="0" fontId="3" fillId="0" borderId="0">
      <alignment horizontal="justify" vertical="top" wrapText="1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/>
    <xf numFmtId="0" fontId="9" fillId="0" borderId="0"/>
    <xf numFmtId="0" fontId="3" fillId="0" borderId="0">
      <alignment horizontal="justify"/>
    </xf>
    <xf numFmtId="0" fontId="3" fillId="0" borderId="0">
      <alignment horizontal="justify" vertical="top" wrapText="1"/>
    </xf>
    <xf numFmtId="0" fontId="3" fillId="0" borderId="0">
      <alignment horizontal="justify"/>
    </xf>
    <xf numFmtId="0" fontId="3" fillId="0" borderId="0"/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3" fillId="0" borderId="0">
      <alignment horizontal="justify"/>
    </xf>
    <xf numFmtId="0" fontId="9" fillId="0" borderId="0"/>
    <xf numFmtId="0" fontId="9" fillId="0" borderId="0"/>
    <xf numFmtId="0" fontId="3" fillId="0" borderId="0">
      <alignment horizontal="justify" vertical="top"/>
    </xf>
    <xf numFmtId="0" fontId="3" fillId="0" borderId="0">
      <alignment horizontal="justify" vertical="top" wrapText="1"/>
    </xf>
    <xf numFmtId="0" fontId="3" fillId="0" borderId="0">
      <alignment horizontal="justify" vertical="top" wrapText="1"/>
    </xf>
    <xf numFmtId="0" fontId="12" fillId="0" borderId="0">
      <alignment horizontal="justify" vertical="top" wrapText="1"/>
    </xf>
    <xf numFmtId="0" fontId="3" fillId="0" borderId="0">
      <alignment horizontal="justify" wrapText="1"/>
    </xf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0" fontId="3" fillId="3" borderId="3" applyNumberFormat="0" applyFont="0" applyAlignment="0" applyProtection="0"/>
    <xf numFmtId="14" fontId="8" fillId="0" borderId="0">
      <alignment horizontal="center" wrapText="1"/>
      <protection locked="0"/>
    </xf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1" fillId="0" borderId="4"/>
    <xf numFmtId="0" fontId="21" fillId="0" borderId="0">
      <alignment horizontal="justify" vertical="top" wrapText="1"/>
    </xf>
  </cellStyleXfs>
  <cellXfs count="316">
    <xf numFmtId="0" fontId="0" fillId="0" borderId="0" xfId="0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49" fontId="4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4" fillId="0" borderId="0" xfId="0" applyFont="1"/>
    <xf numFmtId="0" fontId="15" fillId="0" borderId="0" xfId="0" applyFont="1"/>
    <xf numFmtId="0" fontId="16" fillId="0" borderId="0" xfId="0" applyFont="1"/>
    <xf numFmtId="0" fontId="24" fillId="0" borderId="0" xfId="0" applyFont="1"/>
    <xf numFmtId="0" fontId="25" fillId="0" borderId="13" xfId="0" applyFont="1" applyBorder="1" applyAlignment="1">
      <alignment horizontal="center"/>
    </xf>
    <xf numFmtId="0" fontId="25" fillId="0" borderId="13" xfId="0" applyFont="1" applyBorder="1"/>
    <xf numFmtId="0" fontId="26" fillId="0" borderId="13" xfId="0" applyFont="1" applyBorder="1"/>
    <xf numFmtId="0" fontId="25" fillId="0" borderId="0" xfId="0" applyFont="1"/>
    <xf numFmtId="0" fontId="24" fillId="0" borderId="13" xfId="0" applyFont="1" applyBorder="1" applyAlignment="1">
      <alignment horizontal="center"/>
    </xf>
    <xf numFmtId="0" fontId="16" fillId="0" borderId="13" xfId="147" applyFont="1" applyBorder="1"/>
    <xf numFmtId="0" fontId="24" fillId="0" borderId="13" xfId="0" applyFont="1" applyBorder="1" applyAlignment="1">
      <alignment horizontal="center" vertical="top"/>
    </xf>
    <xf numFmtId="0" fontId="16" fillId="0" borderId="13" xfId="147" applyFont="1" applyBorder="1" applyAlignment="1">
      <alignment wrapText="1"/>
    </xf>
    <xf numFmtId="0" fontId="26" fillId="0" borderId="13" xfId="147" applyFont="1" applyBorder="1"/>
    <xf numFmtId="0" fontId="24" fillId="0" borderId="13" xfId="147" applyFont="1" applyBorder="1"/>
    <xf numFmtId="0" fontId="24" fillId="0" borderId="13" xfId="147" applyFont="1" applyBorder="1" applyAlignment="1">
      <alignment wrapText="1"/>
    </xf>
    <xf numFmtId="0" fontId="24" fillId="0" borderId="13" xfId="0" applyFont="1" applyBorder="1"/>
    <xf numFmtId="0" fontId="27" fillId="0" borderId="13" xfId="0" applyFont="1" applyBorder="1"/>
    <xf numFmtId="0" fontId="24" fillId="0" borderId="14" xfId="0" applyFont="1" applyBorder="1" applyAlignment="1">
      <alignment horizontal="center"/>
    </xf>
    <xf numFmtId="0" fontId="19" fillId="0" borderId="13" xfId="147" applyFont="1" applyBorder="1" applyAlignment="1">
      <alignment wrapText="1"/>
    </xf>
    <xf numFmtId="0" fontId="20" fillId="0" borderId="14" xfId="147" applyFont="1" applyBorder="1"/>
    <xf numFmtId="0" fontId="24" fillId="0" borderId="13" xfId="0" applyFont="1" applyBorder="1" applyAlignment="1">
      <alignment horizontal="right"/>
    </xf>
    <xf numFmtId="0" fontId="16" fillId="0" borderId="13" xfId="0" applyFont="1" applyBorder="1"/>
    <xf numFmtId="0" fontId="19" fillId="0" borderId="13" xfId="0" applyFont="1" applyBorder="1"/>
    <xf numFmtId="0" fontId="15" fillId="0" borderId="13" xfId="0" applyFont="1" applyBorder="1"/>
    <xf numFmtId="0" fontId="24" fillId="0" borderId="13" xfId="201" applyFont="1" applyBorder="1" applyAlignment="1">
      <alignment horizontal="center" vertical="top" wrapText="1"/>
    </xf>
    <xf numFmtId="0" fontId="24" fillId="0" borderId="13" xfId="201" applyFont="1" applyBorder="1" applyAlignment="1">
      <alignment horizontal="center" wrapText="1"/>
    </xf>
    <xf numFmtId="0" fontId="24" fillId="0" borderId="13" xfId="170" applyFont="1" applyBorder="1" applyAlignment="1">
      <alignment horizontal="left" vertical="top" wrapText="1"/>
    </xf>
    <xf numFmtId="0" fontId="24" fillId="0" borderId="14" xfId="0" applyFont="1" applyBorder="1" applyAlignment="1">
      <alignment horizontal="center" vertical="top"/>
    </xf>
    <xf numFmtId="0" fontId="24" fillId="0" borderId="13" xfId="200" applyFont="1" applyBorder="1" applyAlignment="1">
      <alignment horizontal="center" vertical="top" wrapText="1"/>
    </xf>
    <xf numFmtId="0" fontId="26" fillId="0" borderId="13" xfId="200" applyFont="1" applyBorder="1" applyAlignment="1">
      <alignment horizontal="left" vertical="top" wrapText="1"/>
    </xf>
    <xf numFmtId="1" fontId="24" fillId="0" borderId="13" xfId="200" applyNumberFormat="1" applyFont="1" applyBorder="1" applyAlignment="1">
      <alignment horizontal="center" wrapText="1"/>
    </xf>
    <xf numFmtId="0" fontId="24" fillId="0" borderId="13" xfId="200" applyFont="1" applyBorder="1">
      <alignment horizontal="justify" vertical="top" wrapText="1"/>
    </xf>
    <xf numFmtId="0" fontId="24" fillId="0" borderId="13" xfId="200" applyFont="1" applyBorder="1" applyAlignment="1">
      <alignment horizontal="center" wrapText="1"/>
    </xf>
    <xf numFmtId="0" fontId="24" fillId="0" borderId="13" xfId="202" applyFont="1" applyBorder="1" applyAlignment="1">
      <alignment horizontal="center" vertical="top" wrapText="1"/>
    </xf>
    <xf numFmtId="0" fontId="26" fillId="0" borderId="13" xfId="200" applyFont="1" applyBorder="1">
      <alignment horizontal="justify" vertical="top" wrapText="1"/>
    </xf>
    <xf numFmtId="0" fontId="15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top"/>
    </xf>
    <xf numFmtId="0" fontId="16" fillId="0" borderId="13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6" fillId="0" borderId="14" xfId="0" applyFont="1" applyBorder="1" applyAlignment="1">
      <alignment horizontal="center" vertical="top"/>
    </xf>
    <xf numFmtId="0" fontId="20" fillId="0" borderId="14" xfId="0" applyFont="1" applyBorder="1"/>
    <xf numFmtId="0" fontId="16" fillId="0" borderId="14" xfId="0" applyFont="1" applyBorder="1" applyAlignment="1">
      <alignment horizontal="center"/>
    </xf>
    <xf numFmtId="0" fontId="20" fillId="0" borderId="13" xfId="0" applyFont="1" applyBorder="1"/>
    <xf numFmtId="0" fontId="24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6" fillId="0" borderId="16" xfId="0" applyFont="1" applyBorder="1"/>
    <xf numFmtId="0" fontId="15" fillId="0" borderId="17" xfId="0" applyFont="1" applyBorder="1"/>
    <xf numFmtId="0" fontId="16" fillId="0" borderId="18" xfId="0" applyFont="1" applyBorder="1"/>
    <xf numFmtId="49" fontId="16" fillId="0" borderId="18" xfId="0" applyNumberFormat="1" applyFont="1" applyBorder="1"/>
    <xf numFmtId="0" fontId="16" fillId="0" borderId="19" xfId="0" applyFont="1" applyBorder="1"/>
    <xf numFmtId="49" fontId="15" fillId="0" borderId="0" xfId="0" applyNumberFormat="1" applyFont="1" applyAlignment="1">
      <alignment horizontal="center"/>
    </xf>
    <xf numFmtId="168" fontId="15" fillId="0" borderId="0" xfId="3" applyNumberFormat="1" applyFont="1" applyBorder="1" applyAlignment="1">
      <alignment horizontal="center"/>
    </xf>
    <xf numFmtId="168" fontId="15" fillId="0" borderId="4" xfId="3" applyNumberFormat="1" applyFont="1" applyBorder="1" applyAlignment="1">
      <alignment horizontal="center"/>
    </xf>
    <xf numFmtId="0" fontId="15" fillId="0" borderId="15" xfId="0" applyFont="1" applyBorder="1"/>
    <xf numFmtId="0" fontId="15" fillId="0" borderId="20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49" fontId="15" fillId="0" borderId="21" xfId="0" applyNumberFormat="1" applyFont="1" applyBorder="1" applyAlignment="1">
      <alignment horizontal="center"/>
    </xf>
    <xf numFmtId="168" fontId="15" fillId="0" borderId="21" xfId="3" applyNumberFormat="1" applyFont="1" applyBorder="1" applyAlignment="1">
      <alignment horizontal="center"/>
    </xf>
    <xf numFmtId="168" fontId="15" fillId="0" borderId="22" xfId="3" applyNumberFormat="1" applyFont="1" applyBorder="1" applyAlignment="1">
      <alignment horizontal="center"/>
    </xf>
    <xf numFmtId="168" fontId="15" fillId="0" borderId="19" xfId="3" applyNumberFormat="1" applyFont="1" applyBorder="1" applyAlignment="1">
      <alignment horizontal="center"/>
    </xf>
    <xf numFmtId="168" fontId="15" fillId="0" borderId="16" xfId="3" applyNumberFormat="1" applyFont="1" applyBorder="1" applyAlignment="1">
      <alignment horizontal="center"/>
    </xf>
    <xf numFmtId="0" fontId="15" fillId="0" borderId="13" xfId="0" applyFont="1" applyBorder="1" applyAlignment="1">
      <alignment horizontal="left"/>
    </xf>
    <xf numFmtId="49" fontId="15" fillId="0" borderId="15" xfId="0" applyNumberFormat="1" applyFont="1" applyBorder="1" applyAlignment="1">
      <alignment horizontal="center"/>
    </xf>
    <xf numFmtId="168" fontId="15" fillId="0" borderId="13" xfId="3" applyNumberFormat="1" applyFont="1" applyBorder="1" applyAlignment="1">
      <alignment horizontal="center"/>
    </xf>
    <xf numFmtId="49" fontId="16" fillId="0" borderId="15" xfId="0" quotePrefix="1" applyNumberFormat="1" applyFont="1" applyBorder="1" applyAlignment="1">
      <alignment horizontal="right"/>
    </xf>
    <xf numFmtId="0" fontId="16" fillId="0" borderId="4" xfId="0" applyFont="1" applyBorder="1"/>
    <xf numFmtId="168" fontId="16" fillId="0" borderId="13" xfId="3" applyNumberFormat="1" applyFont="1" applyBorder="1" applyAlignment="1">
      <alignment horizontal="center"/>
    </xf>
    <xf numFmtId="0" fontId="24" fillId="0" borderId="4" xfId="0" applyFont="1" applyBorder="1"/>
    <xf numFmtId="49" fontId="16" fillId="0" borderId="15" xfId="0" applyNumberFormat="1" applyFont="1" applyBorder="1" applyAlignment="1">
      <alignment horizontal="center"/>
    </xf>
    <xf numFmtId="49" fontId="16" fillId="0" borderId="15" xfId="0" applyNumberFormat="1" applyFont="1" applyBorder="1"/>
    <xf numFmtId="168" fontId="16" fillId="0" borderId="23" xfId="3" applyNumberFormat="1" applyFont="1" applyBorder="1" applyAlignment="1">
      <alignment horizontal="center"/>
    </xf>
    <xf numFmtId="0" fontId="16" fillId="0" borderId="14" xfId="0" applyFont="1" applyBorder="1"/>
    <xf numFmtId="49" fontId="16" fillId="0" borderId="20" xfId="0" applyNumberFormat="1" applyFont="1" applyBorder="1"/>
    <xf numFmtId="0" fontId="16" fillId="0" borderId="22" xfId="0" applyFont="1" applyBorder="1"/>
    <xf numFmtId="49" fontId="16" fillId="0" borderId="0" xfId="0" applyNumberFormat="1" applyFont="1"/>
    <xf numFmtId="4" fontId="16" fillId="0" borderId="0" xfId="3" applyFont="1"/>
    <xf numFmtId="3" fontId="16" fillId="0" borderId="0" xfId="0" applyNumberFormat="1" applyFont="1"/>
    <xf numFmtId="9" fontId="16" fillId="0" borderId="0" xfId="212" applyFont="1"/>
    <xf numFmtId="0" fontId="15" fillId="0" borderId="15" xfId="0" applyFont="1" applyBorder="1" applyAlignment="1">
      <alignment horizontal="left"/>
    </xf>
    <xf numFmtId="10" fontId="16" fillId="0" borderId="0" xfId="212" applyNumberFormat="1" applyFont="1"/>
    <xf numFmtId="49" fontId="16" fillId="0" borderId="15" xfId="0" applyNumberFormat="1" applyFont="1" applyBorder="1" applyAlignment="1">
      <alignment horizontal="right"/>
    </xf>
    <xf numFmtId="3" fontId="24" fillId="0" borderId="0" xfId="0" applyNumberFormat="1" applyFont="1"/>
    <xf numFmtId="3" fontId="15" fillId="0" borderId="0" xfId="0" applyNumberFormat="1" applyFont="1"/>
    <xf numFmtId="4" fontId="16" fillId="0" borderId="0" xfId="3" applyFont="1" applyBorder="1"/>
    <xf numFmtId="4" fontId="15" fillId="0" borderId="0" xfId="3" applyFont="1" applyBorder="1"/>
    <xf numFmtId="4" fontId="16" fillId="0" borderId="0" xfId="0" applyNumberFormat="1" applyFont="1"/>
    <xf numFmtId="0" fontId="25" fillId="0" borderId="14" xfId="0" applyFont="1" applyBorder="1" applyAlignment="1">
      <alignment horizontal="center"/>
    </xf>
    <xf numFmtId="1" fontId="24" fillId="0" borderId="0" xfId="3" applyNumberFormat="1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64" fontId="25" fillId="0" borderId="4" xfId="113" applyNumberFormat="1" applyFont="1" applyBorder="1" applyAlignment="1">
      <alignment horizontal="center"/>
    </xf>
    <xf numFmtId="164" fontId="25" fillId="0" borderId="4" xfId="113" applyNumberFormat="1" applyFont="1" applyBorder="1"/>
    <xf numFmtId="164" fontId="24" fillId="0" borderId="4" xfId="113" applyNumberFormat="1" applyFont="1" applyBorder="1"/>
    <xf numFmtId="164" fontId="24" fillId="0" borderId="24" xfId="113" applyNumberFormat="1" applyFont="1" applyBorder="1"/>
    <xf numFmtId="164" fontId="24" fillId="0" borderId="0" xfId="113" applyNumberFormat="1" applyFont="1" applyBorder="1"/>
    <xf numFmtId="0" fontId="28" fillId="0" borderId="0" xfId="0" applyFont="1"/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15" fillId="0" borderId="23" xfId="0" applyFont="1" applyBorder="1"/>
    <xf numFmtId="49" fontId="15" fillId="0" borderId="25" xfId="0" applyNumberFormat="1" applyFont="1" applyBorder="1" applyAlignment="1">
      <alignment horizontal="center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168" fontId="15" fillId="0" borderId="27" xfId="3" applyNumberFormat="1" applyFont="1" applyBorder="1" applyAlignment="1">
      <alignment horizontal="center"/>
    </xf>
    <xf numFmtId="168" fontId="15" fillId="0" borderId="9" xfId="3" applyNumberFormat="1" applyFont="1" applyBorder="1" applyAlignment="1">
      <alignment horizontal="center"/>
    </xf>
    <xf numFmtId="168" fontId="15" fillId="0" borderId="26" xfId="3" applyNumberFormat="1" applyFont="1" applyBorder="1" applyAlignment="1">
      <alignment horizontal="center"/>
    </xf>
    <xf numFmtId="0" fontId="16" fillId="0" borderId="9" xfId="0" applyFont="1" applyBorder="1"/>
    <xf numFmtId="0" fontId="24" fillId="0" borderId="9" xfId="0" applyFont="1" applyBorder="1"/>
    <xf numFmtId="0" fontId="15" fillId="0" borderId="9" xfId="0" applyFont="1" applyBorder="1"/>
    <xf numFmtId="0" fontId="15" fillId="0" borderId="12" xfId="0" applyFont="1" applyBorder="1"/>
    <xf numFmtId="1" fontId="25" fillId="0" borderId="15" xfId="0" applyNumberFormat="1" applyFont="1" applyBorder="1" applyAlignment="1">
      <alignment horizontal="center"/>
    </xf>
    <xf numFmtId="1" fontId="24" fillId="0" borderId="15" xfId="0" applyNumberFormat="1" applyFont="1" applyBorder="1" applyAlignment="1">
      <alignment horizontal="center"/>
    </xf>
    <xf numFmtId="1" fontId="24" fillId="0" borderId="15" xfId="3" applyNumberFormat="1" applyFont="1" applyBorder="1" applyAlignment="1">
      <alignment horizontal="center"/>
    </xf>
    <xf numFmtId="164" fontId="25" fillId="0" borderId="28" xfId="3" applyNumberFormat="1" applyFont="1" applyBorder="1" applyAlignment="1">
      <alignment horizontal="center"/>
    </xf>
    <xf numFmtId="164" fontId="24" fillId="0" borderId="28" xfId="3" applyNumberFormat="1" applyFont="1" applyBorder="1" applyAlignment="1">
      <alignment horizontal="center"/>
    </xf>
    <xf numFmtId="1" fontId="25" fillId="0" borderId="15" xfId="3" applyNumberFormat="1" applyFont="1" applyBorder="1" applyAlignment="1">
      <alignment horizontal="center"/>
    </xf>
    <xf numFmtId="1" fontId="24" fillId="0" borderId="20" xfId="0" applyNumberFormat="1" applyFont="1" applyBorder="1" applyAlignment="1">
      <alignment horizontal="center"/>
    </xf>
    <xf numFmtId="1" fontId="15" fillId="0" borderId="15" xfId="0" applyNumberFormat="1" applyFon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" fontId="16" fillId="0" borderId="20" xfId="0" applyNumberFormat="1" applyFont="1" applyBorder="1" applyAlignment="1">
      <alignment horizontal="center"/>
    </xf>
    <xf numFmtId="49" fontId="30" fillId="0" borderId="15" xfId="0" quotePrefix="1" applyNumberFormat="1" applyFont="1" applyBorder="1" applyAlignment="1">
      <alignment horizontal="right"/>
    </xf>
    <xf numFmtId="3" fontId="16" fillId="0" borderId="0" xfId="3" applyNumberFormat="1" applyFont="1"/>
    <xf numFmtId="49" fontId="24" fillId="0" borderId="15" xfId="0" quotePrefix="1" applyNumberFormat="1" applyFont="1" applyBorder="1" applyAlignment="1">
      <alignment horizontal="right"/>
    </xf>
    <xf numFmtId="1" fontId="16" fillId="0" borderId="0" xfId="0" applyNumberFormat="1" applyFont="1"/>
    <xf numFmtId="43" fontId="16" fillId="0" borderId="0" xfId="0" applyNumberFormat="1" applyFont="1"/>
    <xf numFmtId="4" fontId="24" fillId="0" borderId="0" xfId="3" applyFont="1"/>
    <xf numFmtId="0" fontId="31" fillId="0" borderId="13" xfId="0" applyFont="1" applyBorder="1"/>
    <xf numFmtId="49" fontId="31" fillId="0" borderId="15" xfId="0" applyNumberFormat="1" applyFont="1" applyBorder="1" applyAlignment="1">
      <alignment horizontal="right"/>
    </xf>
    <xf numFmtId="0" fontId="32" fillId="0" borderId="13" xfId="0" applyFont="1" applyBorder="1"/>
    <xf numFmtId="0" fontId="31" fillId="0" borderId="9" xfId="0" applyFont="1" applyBorder="1"/>
    <xf numFmtId="1" fontId="24" fillId="0" borderId="0" xfId="0" applyNumberFormat="1" applyFont="1"/>
    <xf numFmtId="0" fontId="24" fillId="4" borderId="13" xfId="0" applyFont="1" applyFill="1" applyBorder="1"/>
    <xf numFmtId="49" fontId="24" fillId="4" borderId="15" xfId="0" applyNumberFormat="1" applyFont="1" applyFill="1" applyBorder="1" applyAlignment="1">
      <alignment horizontal="right"/>
    </xf>
    <xf numFmtId="0" fontId="24" fillId="4" borderId="9" xfId="0" applyFont="1" applyFill="1" applyBorder="1"/>
    <xf numFmtId="9" fontId="24" fillId="0" borderId="0" xfId="212" applyFont="1"/>
    <xf numFmtId="171" fontId="16" fillId="0" borderId="0" xfId="3" applyNumberFormat="1" applyFont="1"/>
    <xf numFmtId="171" fontId="16" fillId="0" borderId="0" xfId="0" applyNumberFormat="1" applyFont="1"/>
    <xf numFmtId="168" fontId="16" fillId="0" borderId="0" xfId="0" applyNumberFormat="1" applyFont="1"/>
    <xf numFmtId="0" fontId="24" fillId="0" borderId="0" xfId="0" applyFont="1" applyAlignment="1">
      <alignment wrapText="1"/>
    </xf>
    <xf numFmtId="0" fontId="19" fillId="0" borderId="13" xfId="0" applyFont="1" applyBorder="1" applyAlignment="1">
      <alignment wrapText="1"/>
    </xf>
    <xf numFmtId="0" fontId="29" fillId="0" borderId="0" xfId="0" applyFont="1"/>
    <xf numFmtId="0" fontId="33" fillId="0" borderId="13" xfId="0" applyFont="1" applyBorder="1" applyAlignment="1">
      <alignment horizontal="center" vertical="top"/>
    </xf>
    <xf numFmtId="0" fontId="33" fillId="0" borderId="13" xfId="0" applyFont="1" applyBorder="1"/>
    <xf numFmtId="0" fontId="34" fillId="0" borderId="13" xfId="0" applyFont="1" applyBorder="1" applyAlignment="1">
      <alignment wrapText="1"/>
    </xf>
    <xf numFmtId="0" fontId="33" fillId="0" borderId="0" xfId="0" applyFont="1"/>
    <xf numFmtId="0" fontId="29" fillId="0" borderId="13" xfId="0" applyFont="1" applyBorder="1" applyAlignment="1">
      <alignment horizontal="center" vertical="top"/>
    </xf>
    <xf numFmtId="0" fontId="17" fillId="0" borderId="13" xfId="147" applyFont="1" applyBorder="1" applyAlignment="1">
      <alignment wrapText="1"/>
    </xf>
    <xf numFmtId="0" fontId="29" fillId="0" borderId="13" xfId="0" applyFont="1" applyBorder="1" applyAlignment="1">
      <alignment wrapText="1"/>
    </xf>
    <xf numFmtId="0" fontId="17" fillId="0" borderId="13" xfId="0" applyFont="1" applyBorder="1" applyAlignment="1">
      <alignment horizontal="center"/>
    </xf>
    <xf numFmtId="4" fontId="33" fillId="0" borderId="0" xfId="3" applyFont="1" applyBorder="1"/>
    <xf numFmtId="4" fontId="29" fillId="0" borderId="0" xfId="3" applyFont="1" applyBorder="1"/>
    <xf numFmtId="0" fontId="35" fillId="0" borderId="13" xfId="0" applyFont="1" applyBorder="1"/>
    <xf numFmtId="0" fontId="29" fillId="0" borderId="14" xfId="0" applyFont="1" applyBorder="1" applyAlignment="1">
      <alignment horizontal="center" vertical="top"/>
    </xf>
    <xf numFmtId="0" fontId="22" fillId="0" borderId="14" xfId="147" applyFont="1" applyBorder="1"/>
    <xf numFmtId="49" fontId="29" fillId="0" borderId="18" xfId="0" applyNumberFormat="1" applyFont="1" applyBorder="1" applyAlignment="1">
      <alignment horizontal="right"/>
    </xf>
    <xf numFmtId="0" fontId="29" fillId="0" borderId="18" xfId="0" applyFont="1" applyBorder="1"/>
    <xf numFmtId="1" fontId="29" fillId="0" borderId="13" xfId="0" applyNumberFormat="1" applyFont="1" applyBorder="1" applyAlignment="1">
      <alignment horizontal="center"/>
    </xf>
    <xf numFmtId="0" fontId="14" fillId="0" borderId="4" xfId="136" applyFont="1" applyBorder="1" applyAlignment="1">
      <alignment horizontal="left"/>
    </xf>
    <xf numFmtId="0" fontId="29" fillId="0" borderId="0" xfId="0" applyFont="1" applyAlignment="1">
      <alignment horizontal="center"/>
    </xf>
    <xf numFmtId="1" fontId="24" fillId="0" borderId="15" xfId="3" quotePrefix="1" applyNumberFormat="1" applyFont="1" applyBorder="1" applyAlignment="1">
      <alignment horizontal="center"/>
    </xf>
    <xf numFmtId="1" fontId="24" fillId="0" borderId="15" xfId="0" quotePrefix="1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0" fontId="16" fillId="0" borderId="13" xfId="0" applyFont="1" applyBorder="1" applyAlignment="1">
      <alignment wrapText="1"/>
    </xf>
    <xf numFmtId="43" fontId="24" fillId="0" borderId="4" xfId="3" applyNumberFormat="1" applyFont="1" applyBorder="1"/>
    <xf numFmtId="43" fontId="16" fillId="0" borderId="4" xfId="3" applyNumberFormat="1" applyFont="1" applyBorder="1"/>
    <xf numFmtId="43" fontId="33" fillId="0" borderId="32" xfId="3" applyNumberFormat="1" applyFont="1" applyBorder="1"/>
    <xf numFmtId="43" fontId="29" fillId="0" borderId="32" xfId="3" applyNumberFormat="1" applyFont="1" applyBorder="1"/>
    <xf numFmtId="43" fontId="17" fillId="0" borderId="32" xfId="3" applyNumberFormat="1" applyFont="1" applyBorder="1" applyAlignment="1">
      <alignment horizontal="right"/>
    </xf>
    <xf numFmtId="43" fontId="33" fillId="0" borderId="33" xfId="3" applyNumberFormat="1" applyFont="1" applyBorder="1"/>
    <xf numFmtId="43" fontId="29" fillId="0" borderId="34" xfId="3" applyNumberFormat="1" applyFont="1" applyBorder="1"/>
    <xf numFmtId="43" fontId="25" fillId="0" borderId="28" xfId="3" applyNumberFormat="1" applyFont="1" applyBorder="1" applyAlignment="1">
      <alignment horizontal="center"/>
    </xf>
    <xf numFmtId="43" fontId="25" fillId="0" borderId="4" xfId="113" applyNumberFormat="1" applyFont="1" applyBorder="1" applyAlignment="1">
      <alignment horizontal="center"/>
    </xf>
    <xf numFmtId="43" fontId="25" fillId="0" borderId="4" xfId="113" applyNumberFormat="1" applyFont="1" applyBorder="1"/>
    <xf numFmtId="43" fontId="24" fillId="0" borderId="28" xfId="3" applyNumberFormat="1" applyFont="1" applyBorder="1" applyAlignment="1">
      <alignment horizontal="center"/>
    </xf>
    <xf numFmtId="43" fontId="24" fillId="0" borderId="4" xfId="113" applyNumberFormat="1" applyFont="1" applyBorder="1"/>
    <xf numFmtId="43" fontId="24" fillId="0" borderId="24" xfId="113" applyNumberFormat="1" applyFont="1" applyBorder="1"/>
    <xf numFmtId="43" fontId="24" fillId="0" borderId="30" xfId="3" applyNumberFormat="1" applyFont="1" applyBorder="1" applyAlignment="1">
      <alignment horizontal="center"/>
    </xf>
    <xf numFmtId="43" fontId="24" fillId="0" borderId="22" xfId="113" applyNumberFormat="1" applyFont="1" applyBorder="1"/>
    <xf numFmtId="43" fontId="15" fillId="0" borderId="28" xfId="3" applyNumberFormat="1" applyFont="1" applyBorder="1" applyAlignment="1">
      <alignment horizontal="center"/>
    </xf>
    <xf numFmtId="43" fontId="15" fillId="0" borderId="4" xfId="113" applyNumberFormat="1" applyFont="1" applyBorder="1" applyAlignment="1">
      <alignment horizontal="right"/>
    </xf>
    <xf numFmtId="43" fontId="16" fillId="0" borderId="4" xfId="113" applyNumberFormat="1" applyFont="1" applyBorder="1" applyAlignment="1">
      <alignment horizontal="right"/>
    </xf>
    <xf numFmtId="43" fontId="16" fillId="0" borderId="28" xfId="3" applyNumberFormat="1" applyFont="1" applyBorder="1" applyAlignment="1">
      <alignment horizontal="center"/>
    </xf>
    <xf numFmtId="43" fontId="16" fillId="0" borderId="4" xfId="113" applyNumberFormat="1" applyFont="1" applyBorder="1"/>
    <xf numFmtId="43" fontId="16" fillId="0" borderId="30" xfId="3" applyNumberFormat="1" applyFont="1" applyBorder="1" applyAlignment="1">
      <alignment horizontal="center"/>
    </xf>
    <xf numFmtId="43" fontId="16" fillId="0" borderId="22" xfId="113" applyNumberFormat="1" applyFont="1" applyBorder="1"/>
    <xf numFmtId="43" fontId="16" fillId="0" borderId="22" xfId="113" applyNumberFormat="1" applyFont="1" applyBorder="1" applyAlignment="1">
      <alignment horizontal="right"/>
    </xf>
    <xf numFmtId="43" fontId="33" fillId="0" borderId="15" xfId="0" applyNumberFormat="1" applyFont="1" applyBorder="1"/>
    <xf numFmtId="43" fontId="29" fillId="0" borderId="15" xfId="3" applyNumberFormat="1" applyFont="1" applyBorder="1" applyAlignment="1">
      <alignment horizontal="center"/>
    </xf>
    <xf numFmtId="43" fontId="29" fillId="0" borderId="15" xfId="0" applyNumberFormat="1" applyFont="1" applyBorder="1"/>
    <xf numFmtId="43" fontId="33" fillId="0" borderId="15" xfId="0" applyNumberFormat="1" applyFont="1" applyBorder="1" applyAlignment="1">
      <alignment horizontal="center"/>
    </xf>
    <xf numFmtId="43" fontId="29" fillId="0" borderId="20" xfId="0" applyNumberFormat="1" applyFont="1" applyBorder="1" applyAlignment="1">
      <alignment horizontal="center"/>
    </xf>
    <xf numFmtId="43" fontId="29" fillId="0" borderId="15" xfId="0" applyNumberFormat="1" applyFont="1" applyBorder="1" applyAlignment="1">
      <alignment horizontal="center"/>
    </xf>
    <xf numFmtId="43" fontId="29" fillId="0" borderId="32" xfId="0" applyNumberFormat="1" applyFont="1" applyBorder="1"/>
    <xf numFmtId="43" fontId="24" fillId="0" borderId="0" xfId="113" applyNumberFormat="1" applyFont="1" applyBorder="1"/>
    <xf numFmtId="43" fontId="15" fillId="0" borderId="28" xfId="3" applyNumberFormat="1" applyFont="1" applyFill="1" applyBorder="1" applyAlignment="1">
      <alignment horizontal="center"/>
    </xf>
    <xf numFmtId="43" fontId="15" fillId="0" borderId="4" xfId="113" applyNumberFormat="1" applyFont="1" applyFill="1" applyBorder="1" applyAlignment="1">
      <alignment horizontal="right"/>
    </xf>
    <xf numFmtId="43" fontId="16" fillId="0" borderId="28" xfId="3" applyNumberFormat="1" applyFont="1" applyFill="1" applyBorder="1" applyAlignment="1">
      <alignment horizontal="center"/>
    </xf>
    <xf numFmtId="43" fontId="24" fillId="0" borderId="4" xfId="113" applyNumberFormat="1" applyFont="1" applyFill="1" applyBorder="1"/>
    <xf numFmtId="43" fontId="16" fillId="0" borderId="4" xfId="113" applyNumberFormat="1" applyFont="1" applyFill="1" applyBorder="1" applyAlignment="1">
      <alignment horizontal="right"/>
    </xf>
    <xf numFmtId="43" fontId="16" fillId="0" borderId="19" xfId="3" applyNumberFormat="1" applyFont="1" applyBorder="1"/>
    <xf numFmtId="43" fontId="15" fillId="0" borderId="4" xfId="3" applyNumberFormat="1" applyFont="1" applyBorder="1" applyAlignment="1">
      <alignment horizontal="center"/>
    </xf>
    <xf numFmtId="43" fontId="15" fillId="0" borderId="22" xfId="3" applyNumberFormat="1" applyFont="1" applyBorder="1" applyAlignment="1">
      <alignment horizontal="center"/>
    </xf>
    <xf numFmtId="43" fontId="16" fillId="0" borderId="34" xfId="3" applyNumberFormat="1" applyFont="1" applyBorder="1"/>
    <xf numFmtId="43" fontId="15" fillId="0" borderId="4" xfId="3" applyNumberFormat="1" applyFont="1" applyBorder="1"/>
    <xf numFmtId="43" fontId="15" fillId="0" borderId="36" xfId="3" applyNumberFormat="1" applyFont="1" applyBorder="1"/>
    <xf numFmtId="43" fontId="15" fillId="0" borderId="4" xfId="3" applyNumberFormat="1" applyFont="1" applyBorder="1" applyAlignment="1">
      <alignment vertical="center" wrapText="1"/>
    </xf>
    <xf numFmtId="43" fontId="15" fillId="0" borderId="22" xfId="3" applyNumberFormat="1" applyFont="1" applyBorder="1" applyAlignment="1">
      <alignment vertical="center" wrapText="1"/>
    </xf>
    <xf numFmtId="43" fontId="16" fillId="0" borderId="0" xfId="3" applyNumberFormat="1" applyFont="1" applyBorder="1"/>
    <xf numFmtId="0" fontId="18" fillId="0" borderId="13" xfId="0" applyFont="1" applyBorder="1" applyAlignment="1">
      <alignment wrapText="1"/>
    </xf>
    <xf numFmtId="49" fontId="24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right"/>
    </xf>
    <xf numFmtId="0" fontId="26" fillId="0" borderId="13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25" fillId="0" borderId="28" xfId="3" applyFont="1" applyBorder="1" applyAlignment="1">
      <alignment horizontal="center"/>
    </xf>
    <xf numFmtId="43" fontId="25" fillId="0" borderId="4" xfId="3" applyNumberFormat="1" applyFont="1" applyBorder="1" applyAlignment="1">
      <alignment horizontal="center"/>
    </xf>
    <xf numFmtId="43" fontId="25" fillId="0" borderId="4" xfId="3" applyNumberFormat="1" applyFont="1" applyBorder="1"/>
    <xf numFmtId="4" fontId="24" fillId="0" borderId="28" xfId="3" applyFont="1" applyBorder="1" applyAlignment="1">
      <alignment horizontal="center"/>
    </xf>
    <xf numFmtId="43" fontId="24" fillId="0" borderId="24" xfId="3" applyNumberFormat="1" applyFont="1" applyBorder="1"/>
    <xf numFmtId="4" fontId="24" fillId="0" borderId="30" xfId="3" applyFont="1" applyBorder="1" applyAlignment="1">
      <alignment horizontal="center"/>
    </xf>
    <xf numFmtId="43" fontId="24" fillId="0" borderId="22" xfId="3" applyNumberFormat="1" applyFont="1" applyBorder="1"/>
    <xf numFmtId="4" fontId="15" fillId="0" borderId="28" xfId="3" applyFont="1" applyBorder="1" applyAlignment="1">
      <alignment horizontal="center"/>
    </xf>
    <xf numFmtId="43" fontId="15" fillId="0" borderId="4" xfId="3" applyNumberFormat="1" applyFont="1" applyBorder="1" applyAlignment="1">
      <alignment horizontal="right"/>
    </xf>
    <xf numFmtId="43" fontId="16" fillId="0" borderId="4" xfId="3" applyNumberFormat="1" applyFont="1" applyBorder="1" applyAlignment="1">
      <alignment horizontal="right"/>
    </xf>
    <xf numFmtId="4" fontId="16" fillId="0" borderId="28" xfId="3" applyFont="1" applyBorder="1" applyAlignment="1">
      <alignment horizontal="center"/>
    </xf>
    <xf numFmtId="4" fontId="16" fillId="0" borderId="30" xfId="3" applyFont="1" applyBorder="1" applyAlignment="1">
      <alignment horizontal="center"/>
    </xf>
    <xf numFmtId="43" fontId="16" fillId="0" borderId="22" xfId="3" applyNumberFormat="1" applyFont="1" applyBorder="1"/>
    <xf numFmtId="43" fontId="16" fillId="0" borderId="22" xfId="3" applyNumberFormat="1" applyFont="1" applyBorder="1" applyAlignment="1">
      <alignment horizontal="right"/>
    </xf>
    <xf numFmtId="4" fontId="33" fillId="0" borderId="15" xfId="3" applyFont="1" applyBorder="1"/>
    <xf numFmtId="0" fontId="38" fillId="0" borderId="13" xfId="0" applyFont="1" applyBorder="1" applyAlignment="1">
      <alignment horizontal="center"/>
    </xf>
    <xf numFmtId="4" fontId="29" fillId="0" borderId="15" xfId="3" applyFont="1" applyBorder="1" applyAlignment="1">
      <alignment horizontal="center"/>
    </xf>
    <xf numFmtId="4" fontId="29" fillId="0" borderId="15" xfId="3" applyFont="1" applyBorder="1"/>
    <xf numFmtId="0" fontId="29" fillId="0" borderId="13" xfId="0" applyFont="1" applyBorder="1"/>
    <xf numFmtId="4" fontId="33" fillId="0" borderId="15" xfId="3" applyFont="1" applyBorder="1" applyAlignment="1">
      <alignment horizontal="center"/>
    </xf>
    <xf numFmtId="4" fontId="29" fillId="0" borderId="20" xfId="3" applyFont="1" applyBorder="1" applyAlignment="1">
      <alignment horizontal="center"/>
    </xf>
    <xf numFmtId="1" fontId="17" fillId="0" borderId="13" xfId="0" applyNumberFormat="1" applyFont="1" applyBorder="1" applyAlignment="1">
      <alignment horizontal="center"/>
    </xf>
    <xf numFmtId="0" fontId="34" fillId="0" borderId="13" xfId="147" applyFont="1" applyBorder="1"/>
    <xf numFmtId="0" fontId="29" fillId="0" borderId="13" xfId="147" applyFont="1" applyBorder="1"/>
    <xf numFmtId="0" fontId="29" fillId="0" borderId="13" xfId="147" applyFont="1" applyBorder="1" applyAlignment="1">
      <alignment wrapText="1"/>
    </xf>
    <xf numFmtId="0" fontId="40" fillId="0" borderId="13" xfId="147" applyFont="1" applyBorder="1"/>
    <xf numFmtId="2" fontId="29" fillId="0" borderId="13" xfId="0" applyNumberFormat="1" applyFont="1" applyBorder="1" applyAlignment="1">
      <alignment horizontal="center"/>
    </xf>
    <xf numFmtId="0" fontId="17" fillId="0" borderId="13" xfId="147" applyFont="1" applyBorder="1"/>
    <xf numFmtId="0" fontId="39" fillId="0" borderId="13" xfId="0" applyFont="1" applyBorder="1"/>
    <xf numFmtId="49" fontId="29" fillId="0" borderId="13" xfId="0" applyNumberFormat="1" applyFont="1" applyBorder="1" applyAlignment="1">
      <alignment horizontal="center"/>
    </xf>
    <xf numFmtId="0" fontId="29" fillId="0" borderId="13" xfId="0" applyFont="1" applyBorder="1" applyAlignment="1">
      <alignment horizontal="right"/>
    </xf>
    <xf numFmtId="43" fontId="24" fillId="0" borderId="0" xfId="3" applyNumberFormat="1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9" xfId="0" applyFont="1" applyBorder="1" applyAlignment="1">
      <alignment horizontal="center"/>
    </xf>
    <xf numFmtId="49" fontId="24" fillId="0" borderId="18" xfId="0" applyNumberFormat="1" applyFont="1" applyBorder="1" applyAlignment="1">
      <alignment horizontal="right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" fontId="25" fillId="0" borderId="17" xfId="3" applyNumberFormat="1" applyFont="1" applyBorder="1" applyAlignment="1">
      <alignment horizontal="center" vertical="center" wrapText="1"/>
    </xf>
    <xf numFmtId="1" fontId="25" fillId="0" borderId="20" xfId="3" applyNumberFormat="1" applyFont="1" applyBorder="1" applyAlignment="1">
      <alignment horizontal="center" vertical="center" wrapText="1"/>
    </xf>
    <xf numFmtId="164" fontId="25" fillId="0" borderId="29" xfId="3" applyNumberFormat="1" applyFont="1" applyBorder="1" applyAlignment="1">
      <alignment horizontal="center" vertical="center" wrapText="1"/>
    </xf>
    <xf numFmtId="164" fontId="25" fillId="0" borderId="30" xfId="3" applyNumberFormat="1" applyFont="1" applyBorder="1" applyAlignment="1">
      <alignment horizontal="center" vertical="center" wrapText="1"/>
    </xf>
    <xf numFmtId="164" fontId="25" fillId="0" borderId="19" xfId="113" applyNumberFormat="1" applyFont="1" applyBorder="1" applyAlignment="1">
      <alignment horizontal="center" wrapText="1"/>
    </xf>
    <xf numFmtId="164" fontId="25" fillId="0" borderId="22" xfId="113" applyNumberFormat="1" applyFont="1" applyBorder="1" applyAlignment="1">
      <alignment horizontal="center" wrapText="1"/>
    </xf>
    <xf numFmtId="0" fontId="37" fillId="0" borderId="8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9" xfId="0" applyFont="1" applyBorder="1" applyAlignment="1">
      <alignment horizontal="center" wrapText="1"/>
    </xf>
    <xf numFmtId="49" fontId="29" fillId="0" borderId="18" xfId="0" applyNumberFormat="1" applyFont="1" applyBorder="1" applyAlignment="1">
      <alignment horizontal="right"/>
    </xf>
    <xf numFmtId="43" fontId="25" fillId="0" borderId="29" xfId="3" applyNumberFormat="1" applyFont="1" applyBorder="1" applyAlignment="1">
      <alignment horizontal="center" vertical="center" wrapText="1"/>
    </xf>
    <xf numFmtId="43" fontId="25" fillId="0" borderId="30" xfId="3" applyNumberFormat="1" applyFont="1" applyBorder="1" applyAlignment="1">
      <alignment horizontal="center" vertical="center" wrapText="1"/>
    </xf>
    <xf numFmtId="43" fontId="25" fillId="0" borderId="19" xfId="113" applyNumberFormat="1" applyFont="1" applyBorder="1" applyAlignment="1">
      <alignment horizontal="center" wrapText="1"/>
    </xf>
    <xf numFmtId="43" fontId="25" fillId="0" borderId="22" xfId="113" applyNumberFormat="1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168" fontId="15" fillId="0" borderId="16" xfId="3" applyNumberFormat="1" applyFont="1" applyBorder="1" applyAlignment="1">
      <alignment horizontal="center" vertical="center"/>
    </xf>
    <xf numFmtId="168" fontId="15" fillId="0" borderId="14" xfId="3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3" fontId="15" fillId="0" borderId="35" xfId="3" applyNumberFormat="1" applyFont="1" applyBorder="1" applyAlignment="1">
      <alignment horizontal="center" vertical="center"/>
    </xf>
    <xf numFmtId="43" fontId="15" fillId="0" borderId="34" xfId="3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left" wrapText="1"/>
    </xf>
    <xf numFmtId="0" fontId="16" fillId="0" borderId="13" xfId="0" applyFont="1" applyBorder="1" applyAlignment="1">
      <alignment horizontal="left" vertical="top"/>
    </xf>
    <xf numFmtId="49" fontId="16" fillId="0" borderId="15" xfId="0" applyNumberFormat="1" applyFont="1" applyBorder="1" applyAlignment="1">
      <alignment horizontal="right"/>
    </xf>
    <xf numFmtId="43" fontId="16" fillId="0" borderId="32" xfId="3" applyNumberFormat="1" applyFont="1" applyBorder="1" applyAlignment="1">
      <alignment horizontal="right"/>
    </xf>
    <xf numFmtId="4" fontId="25" fillId="0" borderId="29" xfId="3" applyFont="1" applyBorder="1" applyAlignment="1">
      <alignment horizontal="center" vertical="center" wrapText="1"/>
    </xf>
    <xf numFmtId="4" fontId="25" fillId="0" borderId="30" xfId="3" applyFont="1" applyBorder="1" applyAlignment="1">
      <alignment horizontal="center" vertical="center" wrapText="1"/>
    </xf>
    <xf numFmtId="43" fontId="25" fillId="0" borderId="19" xfId="3" applyNumberFormat="1" applyFont="1" applyBorder="1" applyAlignment="1">
      <alignment horizontal="center" wrapText="1"/>
    </xf>
    <xf numFmtId="43" fontId="25" fillId="0" borderId="22" xfId="3" applyNumberFormat="1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9" xfId="0" applyFont="1" applyBorder="1" applyAlignment="1">
      <alignment horizontal="center" wrapText="1"/>
    </xf>
  </cellXfs>
  <cellStyles count="217">
    <cellStyle name="0,0_x000d__x000a_NA_x000d__x000a_" xfId="1" xr:uid="{CE8EA01E-0EDA-40F9-A879-854815873C2C}"/>
    <cellStyle name="args.style" xfId="2" xr:uid="{A369E40A-2E0A-40AB-851A-A2CBF83D8FE0}"/>
    <cellStyle name="Comma" xfId="3" builtinId="3"/>
    <cellStyle name="Comma [0] 2" xfId="4" xr:uid="{2649AFA0-E43F-4E0A-84B4-6C2E6E29E87F}"/>
    <cellStyle name="Comma [0] 3" xfId="5" xr:uid="{FAF5B63B-6FDE-40DB-869F-588563F97556}"/>
    <cellStyle name="Comma [0] 4" xfId="6" xr:uid="{E50B2F7D-D547-4704-B0E7-4AD940697F38}"/>
    <cellStyle name="Comma [0] 5" xfId="7" xr:uid="{C2DB233A-34AB-40C4-AB17-405556B67BE1}"/>
    <cellStyle name="Comma [0] 6" xfId="8" xr:uid="{E25018F4-17DB-4FCC-9690-E3903B606682}"/>
    <cellStyle name="Comma [0] 7" xfId="9" xr:uid="{4F22DABC-9D2D-42AD-BCFC-E7E0C406BDEE}"/>
    <cellStyle name="Comma [0] 8" xfId="10" xr:uid="{1F26F911-CC0D-41B5-9341-20AB7A9BFB27}"/>
    <cellStyle name="Comma [0] 9" xfId="11" xr:uid="{5322F5F1-5BBD-47AF-8C30-0AB42532722F}"/>
    <cellStyle name="Comma 10" xfId="12" xr:uid="{8F341239-9FF3-4271-A0FE-812C116DFDD7}"/>
    <cellStyle name="Comma 10 2" xfId="13" xr:uid="{097BD597-3BA5-4104-A5BE-FACABD269345}"/>
    <cellStyle name="Comma 10 2 2" xfId="14" xr:uid="{3F566ABD-7562-47F8-96F9-688A18E5ACB1}"/>
    <cellStyle name="Comma 11" xfId="15" xr:uid="{FACFF4DE-A2DA-4483-8BF9-7692B451767A}"/>
    <cellStyle name="Comma 11 2" xfId="16" xr:uid="{05259660-56B3-4DC0-AFB1-4A3782EFDFD4}"/>
    <cellStyle name="Comma 12" xfId="17" xr:uid="{473B2412-F04E-4D8F-B379-F20342DA5D52}"/>
    <cellStyle name="Comma 13" xfId="18" xr:uid="{780B2466-B20F-4A93-9583-325DAC7226E8}"/>
    <cellStyle name="Comma 14" xfId="19" xr:uid="{4016821A-21C4-472A-AE10-F6A3E3BF2870}"/>
    <cellStyle name="Comma 15" xfId="20" xr:uid="{A1662D85-0951-42CB-AF86-C88F9F1F8A7F}"/>
    <cellStyle name="Comma 16" xfId="21" xr:uid="{5DEF8D09-2E72-4F7C-BDD9-59FD9248719B}"/>
    <cellStyle name="Comma 17" xfId="22" xr:uid="{9C973763-4A38-4DE5-9207-190E9949B01B}"/>
    <cellStyle name="Comma 18" xfId="23" xr:uid="{5F0AA539-97E4-43A7-91CB-103223D22237}"/>
    <cellStyle name="Comma 19" xfId="24" xr:uid="{55E007A4-42EF-450A-8E77-978FE837D549}"/>
    <cellStyle name="Comma 19 2" xfId="25" xr:uid="{D5DF18BB-55CA-4156-BE78-43EDDC46F285}"/>
    <cellStyle name="Comma 2" xfId="26" xr:uid="{2C01A220-C5DE-41CB-9CCA-A158EF1A9BA7}"/>
    <cellStyle name="Comma 2 10" xfId="27" xr:uid="{B872532D-9CDD-4278-86A4-99A7C9C6B369}"/>
    <cellStyle name="Comma 2 11" xfId="28" xr:uid="{0FCEB5E6-3E25-4FF2-A3F1-6CBF9016D0CC}"/>
    <cellStyle name="Comma 2 12" xfId="29" xr:uid="{A6B277E0-9BFC-43B5-80C0-F51CF6E4725E}"/>
    <cellStyle name="Comma 2 12 2" xfId="30" xr:uid="{8AAE2024-E88D-425C-9F01-6C10A097ED00}"/>
    <cellStyle name="Comma 2 12 2 2" xfId="31" xr:uid="{6CB891B9-2B60-4221-856A-2B85D44F37EE}"/>
    <cellStyle name="Comma 2 2" xfId="32" xr:uid="{B50B86AC-5D2A-4689-8A8D-5E48C36473B1}"/>
    <cellStyle name="Comma 2 2 2" xfId="33" xr:uid="{8CB24AD8-CAF8-4C56-A7AA-C58D26F298E7}"/>
    <cellStyle name="Comma 2 2 2 2" xfId="34" xr:uid="{A4506457-9B94-406E-87EA-C6AB4CE9D451}"/>
    <cellStyle name="Comma 2 2 3" xfId="35" xr:uid="{925790A2-40B9-4D4F-9FCE-C96476033464}"/>
    <cellStyle name="Comma 2 3" xfId="36" xr:uid="{D4CEF6E8-879A-4BC5-AE30-D7093BE0ECC9}"/>
    <cellStyle name="Comma 2 4" xfId="37" xr:uid="{4DAF9D17-C22B-4237-826A-6F431963F249}"/>
    <cellStyle name="Comma 2 5" xfId="38" xr:uid="{DF712B5B-0F37-4364-91F7-2D05232A3527}"/>
    <cellStyle name="Comma 2 6" xfId="39" xr:uid="{924172E8-02E0-43BD-9D3E-528B6A87D9BA}"/>
    <cellStyle name="Comma 2 7" xfId="40" xr:uid="{C5AFB14F-A639-4824-975C-E2E285DF271A}"/>
    <cellStyle name="Comma 2 8" xfId="41" xr:uid="{748DF604-690D-42DB-B187-FFF04EC7142C}"/>
    <cellStyle name="Comma 2 9" xfId="42" xr:uid="{ADE59990-DAB6-43DE-A249-2A052914EC57}"/>
    <cellStyle name="Comma 2_Electrical Boqs Phase 2" xfId="43" xr:uid="{FA250D55-EEF8-48A5-91FA-21E3489DD29A}"/>
    <cellStyle name="Comma 20" xfId="44" xr:uid="{EA880E1B-29FE-4C68-802D-04C33D6EBC2F}"/>
    <cellStyle name="Comma 20 2" xfId="45" xr:uid="{A1C7CCEB-7E7D-43F6-868B-FE5F0E4543F4}"/>
    <cellStyle name="Comma 20 2 2" xfId="46" xr:uid="{0E22E706-FE00-4501-96E4-AC83750A5650}"/>
    <cellStyle name="Comma 21" xfId="47" xr:uid="{60440308-83A2-4A28-898B-6FFD2BA7E003}"/>
    <cellStyle name="Comma 22" xfId="48" xr:uid="{5F3BA055-F6C3-455E-A2BE-87B102DD1517}"/>
    <cellStyle name="Comma 23" xfId="49" xr:uid="{B271B72D-F145-4383-A1C9-C774A33B8CD7}"/>
    <cellStyle name="Comma 3" xfId="50" xr:uid="{0F92E689-9AC4-45EC-9150-CEF4C17E5E4D}"/>
    <cellStyle name="Comma 3 10" xfId="51" xr:uid="{02842313-9325-4D82-95A2-21A1AC5B83AA}"/>
    <cellStyle name="Comma 3 11" xfId="52" xr:uid="{8A9F7E91-445C-49C1-8618-3DB6DCF017D1}"/>
    <cellStyle name="Comma 3 2" xfId="53" xr:uid="{F48AF4C2-2E84-44D3-BE45-F8EDEAFBA26A}"/>
    <cellStyle name="Comma 3 2 2" xfId="54" xr:uid="{32DF47E0-9030-433B-AA36-B890BD98FFE3}"/>
    <cellStyle name="Comma 3 3" xfId="55" xr:uid="{46092112-33BC-466C-BB3E-DA4C15000793}"/>
    <cellStyle name="Comma 3 4" xfId="56" xr:uid="{E51743E9-0271-414D-B82B-63AFEF2AC7AE}"/>
    <cellStyle name="Comma 3 5" xfId="57" xr:uid="{65F44FD3-1E75-4B11-8435-A3C9BD9E78FE}"/>
    <cellStyle name="Comma 3 6" xfId="58" xr:uid="{46561E8E-28E0-43F3-B62B-30A8386A3D41}"/>
    <cellStyle name="Comma 3 7" xfId="59" xr:uid="{C6C059C0-E748-4AB5-9A13-6F996C512CAD}"/>
    <cellStyle name="Comma 3 8" xfId="60" xr:uid="{9DEC4147-79B4-431D-B6DA-72DEF1C51EE8}"/>
    <cellStyle name="Comma 3 9" xfId="61" xr:uid="{E0A3A26B-C764-4177-A890-6CD1A5D7225C}"/>
    <cellStyle name="Comma 3_Electrical Boqs Phase 2" xfId="62" xr:uid="{CCCAD29C-529F-462F-A84B-67EAD466F78B}"/>
    <cellStyle name="Comma 33" xfId="63" xr:uid="{F930FB61-3D59-4D36-8D54-6B1F622E4588}"/>
    <cellStyle name="Comma 4" xfId="64" xr:uid="{95F35679-EBC8-451D-9533-DC47C2DC7FE8}"/>
    <cellStyle name="Comma 4 10" xfId="65" xr:uid="{ED77E4EC-71E9-41DF-B982-21B172D54CC0}"/>
    <cellStyle name="Comma 4 10 2" xfId="66" xr:uid="{00EF40B3-3D0D-4EE2-850E-7587511255DE}"/>
    <cellStyle name="Comma 4 11" xfId="67" xr:uid="{DF31C990-9A73-4A94-8F4B-2D2DC3089AC9}"/>
    <cellStyle name="Comma 4 12" xfId="68" xr:uid="{8409A1F0-7B3A-4A1D-B824-A9306DF466DC}"/>
    <cellStyle name="Comma 4 2" xfId="69" xr:uid="{F7184DF1-C998-48E6-9FC6-647D66B851CD}"/>
    <cellStyle name="Comma 4 2 2" xfId="70" xr:uid="{412E1FD0-C946-4EAC-9D45-EB527FA2A031}"/>
    <cellStyle name="Comma 4 3" xfId="71" xr:uid="{8CB6941B-8F5F-4AF3-91B9-1855EC34F368}"/>
    <cellStyle name="Comma 4 4" xfId="72" xr:uid="{CC9962BC-5BE0-4C1A-8D46-1A0FC5923D5B}"/>
    <cellStyle name="Comma 4 5" xfId="73" xr:uid="{B3194BB2-C377-4993-A0F8-400ABD9CF816}"/>
    <cellStyle name="Comma 4 6" xfId="74" xr:uid="{86CED1C2-F98D-429C-A2AB-59854E361276}"/>
    <cellStyle name="Comma 4 7" xfId="75" xr:uid="{37D92489-561D-4469-A291-335588A50521}"/>
    <cellStyle name="Comma 4 8" xfId="76" xr:uid="{3943D508-B98A-45D3-9D37-46E4E3DA90C1}"/>
    <cellStyle name="Comma 4 9" xfId="77" xr:uid="{7A710C33-ADC2-460B-A4B4-A1293CD80734}"/>
    <cellStyle name="Comma 4_Electrical Boqs Phase 2" xfId="78" xr:uid="{B28EE3EE-4F68-4FDA-AC48-B738F497AF06}"/>
    <cellStyle name="Comma 41" xfId="79" xr:uid="{0A3F25C3-FE1D-4AEA-ADD8-17FD6B434567}"/>
    <cellStyle name="Comma 5" xfId="80" xr:uid="{411670EF-5435-49E4-B846-6412BAA3217D}"/>
    <cellStyle name="Comma 5 10" xfId="81" xr:uid="{BAC822DE-64A1-420D-8C49-C5E817B9E668}"/>
    <cellStyle name="Comma 5 11" xfId="82" xr:uid="{66017209-7435-441E-848F-6A35F37C97AC}"/>
    <cellStyle name="Comma 5 2" xfId="83" xr:uid="{139C324E-DF9F-4A3B-BE4C-FA03BE10A1C8}"/>
    <cellStyle name="Comma 5 3" xfId="84" xr:uid="{5E53F61A-7FEA-4FE9-948E-F51F1C99EE55}"/>
    <cellStyle name="Comma 5 4" xfId="85" xr:uid="{32496B46-B3FB-4DF5-A9F4-933E083D629C}"/>
    <cellStyle name="Comma 5 5" xfId="86" xr:uid="{8D94CA5A-D844-4CBD-A200-4225992D5912}"/>
    <cellStyle name="Comma 5 6" xfId="87" xr:uid="{5E7BE170-2562-4E7F-A1DA-8B15A0FDBBDA}"/>
    <cellStyle name="Comma 5 7" xfId="88" xr:uid="{EDA342CC-A7DF-47CE-A8BB-DD09CC805EF3}"/>
    <cellStyle name="Comma 5 8" xfId="89" xr:uid="{D9CDDCA3-C83C-4AC4-BCE8-ACC23405F891}"/>
    <cellStyle name="Comma 5 9" xfId="90" xr:uid="{BFB1775F-B48D-427D-BF41-2324AA63ADA0}"/>
    <cellStyle name="Comma 5_Electrical Boqs Phase 2" xfId="91" xr:uid="{75E994E1-0AD9-4078-999D-E64A691BA251}"/>
    <cellStyle name="Comma 6" xfId="92" xr:uid="{06F5F9CD-B417-478A-9154-C1422FFDA84D}"/>
    <cellStyle name="Comma 6 10" xfId="93" xr:uid="{D46C9687-0C14-45A8-B93A-183D201F25AD}"/>
    <cellStyle name="Comma 6 10 2" xfId="94" xr:uid="{D5BB42D7-68E8-4654-B7E7-1FA6870B9053}"/>
    <cellStyle name="Comma 6 11" xfId="95" xr:uid="{48D15D00-4DA8-4A97-8035-0CFDE71C9C8D}"/>
    <cellStyle name="Comma 6 2" xfId="96" xr:uid="{7164FAD4-B2D6-4F23-B0CA-9B183869E227}"/>
    <cellStyle name="Comma 6 2 2" xfId="97" xr:uid="{D0DF00F9-A8CC-4F61-8DB8-D95054B42590}"/>
    <cellStyle name="Comma 6 3" xfId="98" xr:uid="{38609E27-A020-4158-BFD6-09B05EF50823}"/>
    <cellStyle name="Comma 6 3 2" xfId="99" xr:uid="{5FD41FD8-1CB6-43D9-BD54-4B30E2297DFB}"/>
    <cellStyle name="Comma 6 4" xfId="100" xr:uid="{A20709B0-C417-42A7-96EA-A1BFC1D125EC}"/>
    <cellStyle name="Comma 6 5" xfId="101" xr:uid="{03167069-EFA6-4AB8-9920-24EA932A2A7F}"/>
    <cellStyle name="Comma 6 6" xfId="102" xr:uid="{83C89C7B-ADE0-46B0-B3AE-84579BC9E764}"/>
    <cellStyle name="Comma 6 7" xfId="103" xr:uid="{80501C25-2BFB-4722-B979-2EE8410838F8}"/>
    <cellStyle name="Comma 6 8" xfId="104" xr:uid="{ED61778B-D193-4890-9011-0ABBCE9C22B8}"/>
    <cellStyle name="Comma 6 9" xfId="105" xr:uid="{B37C2674-3E8A-4AD6-B513-35D024BEB1D4}"/>
    <cellStyle name="Comma 6_Electrical Boqs Phase 2" xfId="106" xr:uid="{088B7AAD-3AB0-4082-A1F9-24B478217716}"/>
    <cellStyle name="Comma 7" xfId="107" xr:uid="{22A19B1A-29EB-412F-833F-4ADE0A3BBCC5}"/>
    <cellStyle name="Comma 7 2" xfId="108" xr:uid="{04954392-1C16-4CA6-BB04-40F08E1887B2}"/>
    <cellStyle name="Comma 7 3" xfId="109" xr:uid="{A023878B-8FD4-4151-BD1C-C7C4C980689A}"/>
    <cellStyle name="Comma 8" xfId="110" xr:uid="{7F521A6D-DF18-494B-83C0-3071DF4F6ED5}"/>
    <cellStyle name="Comma 8 2" xfId="111" xr:uid="{4C0899F9-032D-4469-87FE-16C829911F08}"/>
    <cellStyle name="Comma 9" xfId="112" xr:uid="{97783057-11BD-4EE7-A468-2C2B6BB93B30}"/>
    <cellStyle name="Currency" xfId="113" builtinId="4"/>
    <cellStyle name="Header1" xfId="114" xr:uid="{8F890D6B-AF65-4107-82B9-CA6D66FAA55F}"/>
    <cellStyle name="Header2" xfId="115" xr:uid="{59B5E5DF-85AE-4952-87FD-6D9E3A9455A4}"/>
    <cellStyle name="Input Cells" xfId="116" xr:uid="{C921C48A-6E33-4732-93AA-FA30D72DFEC7}"/>
    <cellStyle name="Normal" xfId="0" builtinId="0"/>
    <cellStyle name="Normal 10" xfId="117" xr:uid="{3B02EEEF-E13E-4A0D-81F3-28789FC31A8E}"/>
    <cellStyle name="Normal 11" xfId="118" xr:uid="{1C7A71FB-CD7C-4315-A5EE-ED6852A6AFD9}"/>
    <cellStyle name="Normal 12" xfId="119" xr:uid="{E4F6D00A-3740-4CDB-88F4-42DCD6B2D1E6}"/>
    <cellStyle name="Normal 13" xfId="120" xr:uid="{E3B25C44-ABD6-4502-9A0E-4F467F23F8BF}"/>
    <cellStyle name="Normal 14" xfId="121" xr:uid="{9EADA6CC-B799-4FDF-AAF0-45AE342A5DA9}"/>
    <cellStyle name="Normal 15" xfId="122" xr:uid="{17A8266C-E2C2-43DD-82C1-1E1FB98DDD48}"/>
    <cellStyle name="Normal 16" xfId="123" xr:uid="{3D2A2863-A512-433F-A643-B8D9233C0648}"/>
    <cellStyle name="Normal 17" xfId="124" xr:uid="{3A285CE3-EFE5-426D-AA9E-5DCD1D872760}"/>
    <cellStyle name="Normal 17 2" xfId="125" xr:uid="{2B013DE6-7E4D-4C7D-B97D-538E4B7187BE}"/>
    <cellStyle name="Normal 18" xfId="126" xr:uid="{28C0E46E-C9FA-428A-A36B-529409D6DC3B}"/>
    <cellStyle name="Normal 18 2" xfId="127" xr:uid="{20A8BBA6-B482-4234-9BDE-D6D463399F3B}"/>
    <cellStyle name="Normal 19" xfId="128" xr:uid="{598F7D11-A3EB-4348-A4EE-2114360B545A}"/>
    <cellStyle name="Normal 2" xfId="129" xr:uid="{35AF7E45-4917-46CC-A701-360F0B271C8A}"/>
    <cellStyle name="Normal 2 10" xfId="130" xr:uid="{1006D8E5-2C2D-40A6-B895-DF6E22E75AC9}"/>
    <cellStyle name="Normal 2 10 2 2" xfId="131" xr:uid="{36609887-B08C-448B-B34A-DF38B1C31F5F}"/>
    <cellStyle name="Normal 2 11" xfId="132" xr:uid="{3CB4F6B3-5259-4D06-9415-603B24CB864A}"/>
    <cellStyle name="Normal 2 12" xfId="133" xr:uid="{97348DAD-8269-4A35-A011-80A5648A3CBC}"/>
    <cellStyle name="Normal 2 12 2" xfId="134" xr:uid="{DEDF2E86-34A9-4B1F-A791-F8D6EEB84156}"/>
    <cellStyle name="Normal 2 13" xfId="135" xr:uid="{F083FF72-4981-495C-9FD1-912C699CA1F3}"/>
    <cellStyle name="Normal 2 2" xfId="136" xr:uid="{8D2032D7-77A3-4D88-BDB3-97BFCE2E6983}"/>
    <cellStyle name="Normal 2 3" xfId="137" xr:uid="{867D2DD5-9AA6-4F3B-A7FA-63C2F4871411}"/>
    <cellStyle name="Normal 2 4" xfId="138" xr:uid="{EA39E31D-5620-40D2-A529-B5B15FF099E2}"/>
    <cellStyle name="Normal 2 5" xfId="139" xr:uid="{E0FE16A9-6CCF-4D47-9ADC-401A3C2BB2D8}"/>
    <cellStyle name="Normal 2 6" xfId="140" xr:uid="{FEB555FE-A62C-4636-AF5B-5536ED21B18F}"/>
    <cellStyle name="Normal 2 7" xfId="141" xr:uid="{9BC2A067-F384-466F-AEF2-A3AF68769759}"/>
    <cellStyle name="Normal 2 8" xfId="142" xr:uid="{AE65863C-36C2-4B28-8541-34675C16864C}"/>
    <cellStyle name="Normal 2 9" xfId="143" xr:uid="{BB4A9101-B622-4AA3-A146-526557F84892}"/>
    <cellStyle name="Normal 2_BRANCH OFFICES FOR NSSF LOT 1 - BILLS OF QUANTITIES" xfId="144" xr:uid="{FE7F5051-B912-4E8C-89DD-24C2D3710189}"/>
    <cellStyle name="Normal 20" xfId="145" xr:uid="{DA0A7239-F6D6-4C47-8F5E-249DB63997D8}"/>
    <cellStyle name="Normal 20 2" xfId="146" xr:uid="{2DDF5626-F76F-47D3-BEF0-BB2DB0875C55}"/>
    <cellStyle name="Normal 3" xfId="147" xr:uid="{881B5EAA-B3CC-4DD3-A6AB-2003AAED5F1A}"/>
    <cellStyle name="Normal 3 10" xfId="148" xr:uid="{CAC008D0-3DE8-4A9F-9437-C3564EDCE1C6}"/>
    <cellStyle name="Normal 3 11" xfId="149" xr:uid="{5AE3161D-2EBC-4AE0-B3E5-D99C464EE000}"/>
    <cellStyle name="Normal 3 2" xfId="150" xr:uid="{81B9B20E-2412-4D6A-89AB-34CBBA9F8421}"/>
    <cellStyle name="Normal 3 2 2" xfId="151" xr:uid="{5DA8C775-DE88-4208-AFAE-51D4B3BA2CC1}"/>
    <cellStyle name="Normal 3 3" xfId="152" xr:uid="{A04AC947-02E0-4B35-A3B7-A86E79FEA1CB}"/>
    <cellStyle name="Normal 3 4" xfId="153" xr:uid="{0506FEE0-9A5B-4AB7-A20F-5F529B4E2344}"/>
    <cellStyle name="Normal 3 5" xfId="154" xr:uid="{DE335A2A-37F7-4A23-92F5-1D65EFA46423}"/>
    <cellStyle name="Normal 3 6" xfId="155" xr:uid="{6DED2682-AA12-43AC-B07C-C897AE79756A}"/>
    <cellStyle name="Normal 3 7" xfId="156" xr:uid="{8D29A5AB-4A69-4A90-A7E3-B4D914453FCE}"/>
    <cellStyle name="Normal 3 8" xfId="157" xr:uid="{C8186D3D-880D-4827-9A3F-1678648AB3B6}"/>
    <cellStyle name="Normal 3 9" xfId="158" xr:uid="{F9D34B06-1F33-4EF7-A1BC-3EB864E620CB}"/>
    <cellStyle name="Normal 4 10" xfId="159" xr:uid="{42899596-0A08-4EC8-99AF-9F2599832958}"/>
    <cellStyle name="Normal 4 11" xfId="160" xr:uid="{E4DE3CD0-DD04-489E-8EB1-D7DDE1676A5B}"/>
    <cellStyle name="Normal 4 12" xfId="161" xr:uid="{18834BBD-0BC5-4572-B78C-886397E8F5A8}"/>
    <cellStyle name="Normal 4 2" xfId="162" xr:uid="{D3CF4D07-4E59-492F-97BA-0B3C94D0D537}"/>
    <cellStyle name="Normal 4 3" xfId="163" xr:uid="{DCAA5E4D-B89B-46CB-B4FF-8E65230ABCEE}"/>
    <cellStyle name="Normal 4 4" xfId="164" xr:uid="{1C21A9E0-C45D-4910-8CC0-FB8CBE4EE884}"/>
    <cellStyle name="Normal 4 5" xfId="165" xr:uid="{24CBAFF2-05D8-4FC8-ADDB-297053C5C7B2}"/>
    <cellStyle name="Normal 4 6" xfId="166" xr:uid="{9AA26312-A07E-4102-AFA6-10DDD7036447}"/>
    <cellStyle name="Normal 4 7" xfId="167" xr:uid="{908E6A73-B557-4A4E-91B3-047647C4B080}"/>
    <cellStyle name="Normal 4 8" xfId="168" xr:uid="{06F2F93F-F408-4751-9035-B7EF71B64AB3}"/>
    <cellStyle name="Normal 4 9" xfId="169" xr:uid="{85880052-DA11-4331-BC9B-68E425CDC508}"/>
    <cellStyle name="Normal 5" xfId="170" xr:uid="{C2498887-7952-41B6-9F37-8249826F6433}"/>
    <cellStyle name="Normal 5 10" xfId="171" xr:uid="{4AE5316A-F535-43FA-8865-0F76FBDCFE30}"/>
    <cellStyle name="Normal 5 11" xfId="172" xr:uid="{EDA08549-1E52-45BC-98BD-C5E78B0CAD97}"/>
    <cellStyle name="Normal 5 12" xfId="173" xr:uid="{9E8FEA20-0424-4A51-8CB1-F14E28D2A093}"/>
    <cellStyle name="Normal 5 12 2" xfId="174" xr:uid="{E590978B-F0AB-49D4-84C9-B2E36FCDBD74}"/>
    <cellStyle name="Normal 5 2" xfId="175" xr:uid="{2809039F-4F7D-4962-B3F1-126CEBBDA728}"/>
    <cellStyle name="Normal 5 3" xfId="176" xr:uid="{8A1DDCA9-64F8-4528-AD25-706E79248E6B}"/>
    <cellStyle name="Normal 5 4" xfId="177" xr:uid="{35BE8EC7-96BF-494B-BFA3-5883CD8AF84C}"/>
    <cellStyle name="Normal 5 5" xfId="178" xr:uid="{DAE4A62C-D42A-4065-B4B4-76DF446FDB9D}"/>
    <cellStyle name="Normal 5 6" xfId="179" xr:uid="{7BDB2332-6390-41BD-B7E8-E0E7ECA5C62C}"/>
    <cellStyle name="Normal 5 7" xfId="180" xr:uid="{2FC025AE-9319-4717-B843-971EE76A1391}"/>
    <cellStyle name="Normal 5 8" xfId="181" xr:uid="{51F677F6-83EF-48A8-9FAC-C0D57A5C08F7}"/>
    <cellStyle name="Normal 5 9" xfId="182" xr:uid="{EA3464FA-F50A-4095-B1F7-B9E4CC5B2D1C}"/>
    <cellStyle name="Normal 57" xfId="183" xr:uid="{A548112C-1E8E-4BAA-9A4E-2AFD98A863BB}"/>
    <cellStyle name="Normal 6" xfId="184" xr:uid="{2DAA97CA-ACB5-4F0F-B1A3-B7F4B46FA433}"/>
    <cellStyle name="Normal 6 10" xfId="185" xr:uid="{BDFF24C3-5730-455E-80A4-DF60ED085F96}"/>
    <cellStyle name="Normal 6 11" xfId="186" xr:uid="{9E9AE452-E338-44D4-A5A9-6E571C08E3CB}"/>
    <cellStyle name="Normal 6 12" xfId="187" xr:uid="{32B28851-F484-4F9F-94DB-3C17052DF8E8}"/>
    <cellStyle name="Normal 6 2" xfId="188" xr:uid="{DCAF5FBD-096E-40D0-9FDB-177DBC8B208F}"/>
    <cellStyle name="Normal 6 3" xfId="189" xr:uid="{0A633A78-F874-4843-A52D-2F2BDD0D17C8}"/>
    <cellStyle name="Normal 6 4" xfId="190" xr:uid="{ECFF0B57-F28F-497C-820A-622678CC37A7}"/>
    <cellStyle name="Normal 6 5" xfId="191" xr:uid="{772EC436-91AF-4617-BE47-FEFEE582AA91}"/>
    <cellStyle name="Normal 6 6" xfId="192" xr:uid="{F2B3232D-B6AD-4551-8328-D5E5F7383B68}"/>
    <cellStyle name="Normal 6 7" xfId="193" xr:uid="{5696D69A-2639-4B74-857C-167928B253AC}"/>
    <cellStyle name="Normal 6 8" xfId="194" xr:uid="{99EC440A-5B79-4A7D-91D9-AAA4EE85A188}"/>
    <cellStyle name="Normal 6 9" xfId="195" xr:uid="{EF648940-FA23-4C6F-8F59-63EAE9BBA08C}"/>
    <cellStyle name="Normal 7" xfId="196" xr:uid="{6F91B074-171E-4A0F-8CDC-78D8FA3EFEC3}"/>
    <cellStyle name="Normal 8" xfId="197" xr:uid="{33001BBD-4A53-430C-9DCF-B15C42900111}"/>
    <cellStyle name="Normal 9" xfId="198" xr:uid="{D7524F3E-79AB-440B-BAD4-462A663D2A6B}"/>
    <cellStyle name="Normal 9 2" xfId="199" xr:uid="{99EF33D6-02DF-46F4-A1ED-7B291D7AF3CB}"/>
    <cellStyle name="Normal_Bills of Quantities - unpriced 2 2 2 2" xfId="200" xr:uid="{F5EFF6BB-FD77-44C8-950D-8652F710BC3D}"/>
    <cellStyle name="Normal_Bills of Quantities - unpriced 2 2 3" xfId="201" xr:uid="{57EEABCF-01B0-4936-8BD8-46F75F3A1FAB}"/>
    <cellStyle name="Normal_Bills of Quantities - unpriced 3 2 2" xfId="202" xr:uid="{815CC69B-2862-4FE2-A437-BE9B9A16D203}"/>
    <cellStyle name="Note 2 2" xfId="203" xr:uid="{6ED55C49-1C0E-405A-A1A3-17C87C1ADE5D}"/>
    <cellStyle name="Note 2 2 2" xfId="204" xr:uid="{C079A970-1F10-4DCD-8A1E-C189A9A6644C}"/>
    <cellStyle name="Note 2 3" xfId="205" xr:uid="{DF2A2806-059A-4728-866F-F60DA2FD06C0}"/>
    <cellStyle name="Note 2 4" xfId="206" xr:uid="{77057F58-4A2D-4914-B8BA-73B4A2364BEF}"/>
    <cellStyle name="Note 3 2" xfId="207" xr:uid="{7BD5C675-30A3-40FE-B63E-A2298D438C5B}"/>
    <cellStyle name="Note 3 3" xfId="208" xr:uid="{3D2E82E6-8AD6-4ACF-840B-525EDD3910C0}"/>
    <cellStyle name="Note 3 4" xfId="209" xr:uid="{A6B8A23F-CE6A-49CE-AB33-797DCA428526}"/>
    <cellStyle name="Note 4 2" xfId="210" xr:uid="{88B16BEA-6972-4E70-A042-60B1828E8841}"/>
    <cellStyle name="per.style" xfId="211" xr:uid="{2D50F36A-5029-4096-86B3-CBB06C351420}"/>
    <cellStyle name="Percent" xfId="212" builtinId="5"/>
    <cellStyle name="Percent 2" xfId="213" xr:uid="{A74FEBAA-12A6-49C3-8FCB-94FC0AF87EF2}"/>
    <cellStyle name="Percent 2 2" xfId="214" xr:uid="{85D2889B-7F13-4CDD-94A1-42A694424838}"/>
    <cellStyle name="T.b.a." xfId="215" xr:uid="{9E11208C-3637-47B6-BAA9-7C29C3338046}"/>
    <cellStyle name="TableStyleLight1" xfId="216" xr:uid="{7DCEE7CA-0C7C-4125-BDB8-FA376BFB31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rsonal\OneDrive%20-%20Vi%20Agroforestry\Vi%20Agroforestry%20docs\Masaka%20Houses%20renovations\BLANK%20BOQ%20-%20PROPOSED%20EXTERNAL%20WORKS%20&amp;%20RENOVATIONS%20FOR%20DEVELOPMENTS%20ON%20PLOT%203%2018%20&amp;%2021.xlsx" TargetMode="External"/><Relationship Id="rId1" Type="http://schemas.openxmlformats.org/officeDocument/2006/relationships/externalLinkPath" Target="file:///C:\Users\Personal\OneDrive%20-%20Vi%20Agroforestry\Vi%20Agroforestry%20docs\Masaka%20Houses%20renovations\BLANK%20BOQ%20-%20PROPOSED%20EXTERNAL%20WORKS%20&amp;%20RENOVATIONS%20FOR%20DEVELOPMENTS%20ON%20PLOT%203%2018%20&amp;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Docs"/>
      <sheetName val="Cafe Cover"/>
      <sheetName val="Cafe "/>
      <sheetName val="Sum Cafe Cover"/>
      <sheetName val="Sum Cafe"/>
      <sheetName val="Whs Temp Cover "/>
      <sheetName val="Temp Shelts"/>
      <sheetName val="TV Cover "/>
      <sheetName val="TV"/>
      <sheetName val="Sum TV Cover"/>
      <sheetName val="Sum TV"/>
      <sheetName val="Children Cover"/>
      <sheetName val="Children"/>
      <sheetName val="Sum Children"/>
      <sheetName val="Main Cover"/>
      <sheetName val="Main Summary"/>
    </sheetNames>
    <sheetDataSet>
      <sheetData sheetId="0">
        <row r="10">
          <cell r="E10" t="str">
            <v>PROPOSED RENOVATIONS AND EXTERNAL WORKS OF DEVELOPMENTS</v>
          </cell>
        </row>
        <row r="20">
          <cell r="E20" t="str">
            <v>VI-AGROFORESTRY UGANDA</v>
          </cell>
        </row>
      </sheetData>
      <sheetData sheetId="1"/>
      <sheetData sheetId="2"/>
      <sheetData sheetId="3">
        <row r="42">
          <cell r="F42">
            <v>0</v>
          </cell>
        </row>
        <row r="86">
          <cell r="F86">
            <v>0</v>
          </cell>
        </row>
        <row r="132">
          <cell r="F132">
            <v>0</v>
          </cell>
        </row>
        <row r="265">
          <cell r="F26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2D04F-C10B-4119-A18E-F5752FCBE72E}">
  <sheetPr>
    <tabColor theme="7" tint="-0.249977111117893"/>
  </sheetPr>
  <dimension ref="E2:O70"/>
  <sheetViews>
    <sheetView showGridLines="0" view="pageBreakPreview" topLeftCell="D16" zoomScale="96" zoomScaleNormal="100" zoomScaleSheetLayoutView="96" workbookViewId="0">
      <selection activeCell="N46" sqref="N46"/>
    </sheetView>
  </sheetViews>
  <sheetFormatPr defaultRowHeight="12.75" x14ac:dyDescent="0.2"/>
  <cols>
    <col min="5" max="14" width="9.140625" style="5" customWidth="1"/>
    <col min="15" max="15" width="16.5703125" style="5" customWidth="1"/>
  </cols>
  <sheetData>
    <row r="2" spans="5:15" ht="13.5" thickBot="1" x14ac:dyDescent="0.25"/>
    <row r="3" spans="5:15" ht="13.5" thickTop="1" x14ac:dyDescent="0.2">
      <c r="E3" s="1"/>
      <c r="F3" s="2"/>
      <c r="G3" s="2"/>
      <c r="H3" s="2"/>
      <c r="I3" s="2"/>
      <c r="J3" s="2"/>
      <c r="K3" s="2"/>
      <c r="L3" s="2"/>
      <c r="M3" s="2"/>
      <c r="N3" s="2"/>
      <c r="O3" s="3"/>
    </row>
    <row r="4" spans="5:15" x14ac:dyDescent="0.2">
      <c r="E4" s="4"/>
      <c r="O4" s="6"/>
    </row>
    <row r="5" spans="5:15" x14ac:dyDescent="0.2">
      <c r="E5" s="4"/>
      <c r="O5" s="6"/>
    </row>
    <row r="6" spans="5:15" x14ac:dyDescent="0.2">
      <c r="E6" s="4"/>
      <c r="O6" s="6"/>
    </row>
    <row r="7" spans="5:15" x14ac:dyDescent="0.2">
      <c r="E7" s="4"/>
      <c r="O7" s="6"/>
    </row>
    <row r="8" spans="5:15" x14ac:dyDescent="0.2">
      <c r="E8" s="4"/>
      <c r="O8" s="6"/>
    </row>
    <row r="9" spans="5:15" x14ac:dyDescent="0.2">
      <c r="E9" s="4"/>
      <c r="O9" s="6"/>
    </row>
    <row r="10" spans="5:15" x14ac:dyDescent="0.2">
      <c r="E10" s="4"/>
      <c r="O10" s="6"/>
    </row>
    <row r="11" spans="5:15" x14ac:dyDescent="0.2">
      <c r="E11" s="4"/>
      <c r="O11" s="6"/>
    </row>
    <row r="12" spans="5:15" x14ac:dyDescent="0.2">
      <c r="E12" s="4"/>
      <c r="O12" s="6"/>
    </row>
    <row r="13" spans="5:15" x14ac:dyDescent="0.2">
      <c r="E13" s="4"/>
      <c r="O13" s="6"/>
    </row>
    <row r="14" spans="5:15" x14ac:dyDescent="0.2">
      <c r="E14" s="4"/>
      <c r="O14" s="6"/>
    </row>
    <row r="15" spans="5:15" x14ac:dyDescent="0.2">
      <c r="E15" s="4"/>
      <c r="O15" s="6"/>
    </row>
    <row r="16" spans="5:15" x14ac:dyDescent="0.2">
      <c r="E16" s="4"/>
      <c r="O16" s="6"/>
    </row>
    <row r="17" spans="5:15" ht="20.25" x14ac:dyDescent="0.3">
      <c r="E17" s="268"/>
      <c r="F17" s="269"/>
      <c r="G17" s="269"/>
      <c r="H17" s="269"/>
      <c r="I17" s="269"/>
      <c r="J17" s="269"/>
      <c r="K17" s="269"/>
      <c r="L17" s="269"/>
      <c r="M17" s="269"/>
      <c r="N17" s="269"/>
      <c r="O17" s="270"/>
    </row>
    <row r="18" spans="5:15" x14ac:dyDescent="0.2">
      <c r="E18" s="4"/>
      <c r="O18" s="6"/>
    </row>
    <row r="19" spans="5:15" x14ac:dyDescent="0.2">
      <c r="E19" s="4"/>
      <c r="O19" s="6"/>
    </row>
    <row r="20" spans="5:15" x14ac:dyDescent="0.2">
      <c r="E20" s="4"/>
      <c r="O20" s="6"/>
    </row>
    <row r="21" spans="5:15" x14ac:dyDescent="0.2">
      <c r="E21" s="4"/>
      <c r="O21" s="6"/>
    </row>
    <row r="22" spans="5:15" x14ac:dyDescent="0.2">
      <c r="E22" s="4"/>
      <c r="O22" s="6"/>
    </row>
    <row r="23" spans="5:15" x14ac:dyDescent="0.2">
      <c r="E23" s="4"/>
      <c r="O23" s="6"/>
    </row>
    <row r="24" spans="5:15" x14ac:dyDescent="0.2">
      <c r="E24" s="4"/>
      <c r="O24" s="6"/>
    </row>
    <row r="25" spans="5:15" x14ac:dyDescent="0.2">
      <c r="E25" s="4"/>
      <c r="O25" s="6"/>
    </row>
    <row r="26" spans="5:15" x14ac:dyDescent="0.2">
      <c r="E26" s="4"/>
      <c r="O26" s="6"/>
    </row>
    <row r="27" spans="5:15" x14ac:dyDescent="0.2">
      <c r="E27" s="4"/>
      <c r="O27" s="6"/>
    </row>
    <row r="28" spans="5:15" x14ac:dyDescent="0.2">
      <c r="E28" s="4"/>
      <c r="O28" s="6"/>
    </row>
    <row r="29" spans="5:15" x14ac:dyDescent="0.2">
      <c r="E29" s="4"/>
      <c r="O29" s="6"/>
    </row>
    <row r="30" spans="5:15" x14ac:dyDescent="0.2">
      <c r="E30" s="4"/>
      <c r="O30" s="6"/>
    </row>
    <row r="31" spans="5:15" x14ac:dyDescent="0.2">
      <c r="E31" s="4"/>
      <c r="O31" s="6"/>
    </row>
    <row r="32" spans="5:15" x14ac:dyDescent="0.2">
      <c r="E32" s="4"/>
      <c r="G32" s="11"/>
      <c r="H32" s="11"/>
      <c r="I32" s="11"/>
      <c r="J32" s="11"/>
      <c r="K32" s="11"/>
      <c r="O32" s="6"/>
    </row>
    <row r="33" spans="5:15" ht="26.25" x14ac:dyDescent="0.4">
      <c r="E33" s="271" t="s">
        <v>0</v>
      </c>
      <c r="F33" s="272"/>
      <c r="G33" s="272"/>
      <c r="H33" s="272"/>
      <c r="I33" s="272"/>
      <c r="J33" s="272"/>
      <c r="K33" s="272"/>
      <c r="L33" s="272"/>
      <c r="M33" s="272"/>
      <c r="N33" s="272"/>
      <c r="O33" s="273"/>
    </row>
    <row r="34" spans="5:15" ht="20.25" x14ac:dyDescent="0.3">
      <c r="E34" s="274"/>
      <c r="F34" s="275"/>
      <c r="G34" s="275"/>
      <c r="H34" s="275"/>
      <c r="I34" s="275"/>
      <c r="J34" s="275"/>
      <c r="K34" s="275"/>
      <c r="L34" s="275"/>
      <c r="M34" s="275"/>
      <c r="N34" s="275"/>
      <c r="O34" s="276"/>
    </row>
    <row r="35" spans="5:15" x14ac:dyDescent="0.2">
      <c r="E35" s="4"/>
      <c r="O35" s="6"/>
    </row>
    <row r="36" spans="5:15" x14ac:dyDescent="0.2">
      <c r="E36" s="4"/>
      <c r="O36" s="6"/>
    </row>
    <row r="37" spans="5:15" x14ac:dyDescent="0.2">
      <c r="E37" s="4"/>
      <c r="O37" s="6"/>
    </row>
    <row r="38" spans="5:15" x14ac:dyDescent="0.2">
      <c r="E38" s="4"/>
      <c r="O38" s="6"/>
    </row>
    <row r="39" spans="5:15" x14ac:dyDescent="0.2">
      <c r="E39" s="4"/>
      <c r="O39" s="6"/>
    </row>
    <row r="40" spans="5:15" x14ac:dyDescent="0.2">
      <c r="E40" s="4"/>
      <c r="O40" s="6"/>
    </row>
    <row r="41" spans="5:15" x14ac:dyDescent="0.2">
      <c r="E41" s="4"/>
      <c r="O41" s="6"/>
    </row>
    <row r="42" spans="5:15" x14ac:dyDescent="0.2">
      <c r="E42" s="4"/>
      <c r="O42" s="6"/>
    </row>
    <row r="43" spans="5:15" x14ac:dyDescent="0.2">
      <c r="E43" s="4"/>
      <c r="O43" s="6"/>
    </row>
    <row r="44" spans="5:15" x14ac:dyDescent="0.2">
      <c r="E44" s="4"/>
      <c r="O44" s="6"/>
    </row>
    <row r="45" spans="5:15" x14ac:dyDescent="0.2">
      <c r="E45" s="4"/>
      <c r="O45" s="6"/>
    </row>
    <row r="46" spans="5:15" x14ac:dyDescent="0.2">
      <c r="E46" s="4"/>
      <c r="O46" s="6"/>
    </row>
    <row r="47" spans="5:15" x14ac:dyDescent="0.2">
      <c r="E47" s="4"/>
      <c r="O47" s="6"/>
    </row>
    <row r="48" spans="5:15" x14ac:dyDescent="0.2">
      <c r="E48" s="4"/>
      <c r="O48" s="6"/>
    </row>
    <row r="49" spans="5:15" x14ac:dyDescent="0.2">
      <c r="E49" s="4"/>
      <c r="O49" s="6"/>
    </row>
    <row r="50" spans="5:15" x14ac:dyDescent="0.2">
      <c r="E50" s="4"/>
      <c r="O50" s="6"/>
    </row>
    <row r="51" spans="5:15" x14ac:dyDescent="0.2">
      <c r="E51" s="4"/>
      <c r="O51" s="6"/>
    </row>
    <row r="52" spans="5:15" x14ac:dyDescent="0.2">
      <c r="E52" s="4"/>
      <c r="O52" s="6"/>
    </row>
    <row r="53" spans="5:15" x14ac:dyDescent="0.2">
      <c r="E53" s="4"/>
      <c r="O53" s="6"/>
    </row>
    <row r="54" spans="5:15" x14ac:dyDescent="0.2">
      <c r="E54" s="4"/>
      <c r="O54" s="6"/>
    </row>
    <row r="55" spans="5:15" x14ac:dyDescent="0.2">
      <c r="E55" s="4"/>
      <c r="O55" s="6"/>
    </row>
    <row r="56" spans="5:15" x14ac:dyDescent="0.2">
      <c r="E56" s="4"/>
      <c r="O56" s="6"/>
    </row>
    <row r="57" spans="5:15" x14ac:dyDescent="0.2">
      <c r="E57" s="4"/>
      <c r="O57" s="6"/>
    </row>
    <row r="58" spans="5:15" x14ac:dyDescent="0.2">
      <c r="E58" s="4"/>
      <c r="O58" s="6"/>
    </row>
    <row r="59" spans="5:15" x14ac:dyDescent="0.2">
      <c r="E59" s="4"/>
      <c r="O59" s="6"/>
    </row>
    <row r="60" spans="5:15" x14ac:dyDescent="0.2">
      <c r="E60" s="4"/>
      <c r="O60" s="6"/>
    </row>
    <row r="61" spans="5:15" x14ac:dyDescent="0.2">
      <c r="E61" s="4"/>
      <c r="O61" s="6"/>
    </row>
    <row r="62" spans="5:15" x14ac:dyDescent="0.2">
      <c r="E62" s="4"/>
      <c r="O62" s="6"/>
    </row>
    <row r="63" spans="5:15" x14ac:dyDescent="0.2">
      <c r="E63" s="4"/>
      <c r="O63" s="6"/>
    </row>
    <row r="64" spans="5:15" x14ac:dyDescent="0.2">
      <c r="E64" s="4"/>
      <c r="O64" s="6"/>
    </row>
    <row r="65" spans="5:15" x14ac:dyDescent="0.2">
      <c r="E65" s="4"/>
      <c r="O65" s="6"/>
    </row>
    <row r="66" spans="5:15" x14ac:dyDescent="0.2">
      <c r="E66" s="4"/>
      <c r="O66" s="6"/>
    </row>
    <row r="67" spans="5:15" x14ac:dyDescent="0.2">
      <c r="E67" s="4"/>
      <c r="O67" s="6"/>
    </row>
    <row r="68" spans="5:15" x14ac:dyDescent="0.2">
      <c r="E68" s="4"/>
      <c r="I68" s="7"/>
      <c r="J68" s="7"/>
      <c r="K68" s="7"/>
      <c r="O68" s="6"/>
    </row>
    <row r="69" spans="5:15" ht="13.5" thickBot="1" x14ac:dyDescent="0.25">
      <c r="E69" s="8"/>
      <c r="F69" s="9"/>
      <c r="G69" s="9"/>
      <c r="H69" s="9"/>
      <c r="I69" s="9"/>
      <c r="J69" s="9"/>
      <c r="K69" s="9"/>
      <c r="L69" s="9"/>
      <c r="M69" s="9"/>
      <c r="N69" s="9"/>
      <c r="O69" s="10"/>
    </row>
    <row r="70" spans="5:15" ht="13.5" thickTop="1" x14ac:dyDescent="0.2"/>
  </sheetData>
  <mergeCells count="3">
    <mergeCell ref="E17:O17"/>
    <mergeCell ref="E33:O33"/>
    <mergeCell ref="E34:O34"/>
  </mergeCells>
  <printOptions horizontalCentered="1" verticalCentered="1"/>
  <pageMargins left="0.25" right="0.25" top="0.25" bottom="0.25" header="0.31496062992126" footer="0.31496062992126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190D3-BF3E-46C2-B24C-6702842C761C}">
  <dimension ref="D2:N71"/>
  <sheetViews>
    <sheetView view="pageBreakPreview" topLeftCell="A49" zoomScale="60" zoomScaleNormal="100" workbookViewId="0">
      <selection activeCell="D34" sqref="D34"/>
    </sheetView>
  </sheetViews>
  <sheetFormatPr defaultRowHeight="12.75" x14ac:dyDescent="0.2"/>
  <cols>
    <col min="4" max="13" width="9.140625" style="5" customWidth="1"/>
    <col min="14" max="14" width="16.5703125" style="5" customWidth="1"/>
  </cols>
  <sheetData>
    <row r="2" spans="4:14" ht="13.5" thickBot="1" x14ac:dyDescent="0.25"/>
    <row r="3" spans="4:14" ht="13.5" thickTop="1" x14ac:dyDescent="0.2">
      <c r="D3" s="1"/>
      <c r="E3" s="2"/>
      <c r="F3" s="2"/>
      <c r="G3" s="2"/>
      <c r="H3" s="2"/>
      <c r="I3" s="2"/>
      <c r="J3" s="2"/>
      <c r="K3" s="2"/>
      <c r="L3" s="2"/>
      <c r="M3" s="2"/>
      <c r="N3" s="3"/>
    </row>
    <row r="4" spans="4:14" x14ac:dyDescent="0.2">
      <c r="D4" s="4"/>
      <c r="N4" s="6"/>
    </row>
    <row r="5" spans="4:14" x14ac:dyDescent="0.2">
      <c r="D5" s="4"/>
      <c r="N5" s="6"/>
    </row>
    <row r="6" spans="4:14" x14ac:dyDescent="0.2">
      <c r="D6" s="4"/>
      <c r="N6" s="6"/>
    </row>
    <row r="7" spans="4:14" x14ac:dyDescent="0.2">
      <c r="D7" s="4"/>
      <c r="N7" s="6"/>
    </row>
    <row r="8" spans="4:14" x14ac:dyDescent="0.2">
      <c r="D8" s="4"/>
      <c r="N8" s="6"/>
    </row>
    <row r="9" spans="4:14" x14ac:dyDescent="0.2">
      <c r="D9" s="4"/>
      <c r="N9" s="6"/>
    </row>
    <row r="10" spans="4:14" x14ac:dyDescent="0.2">
      <c r="D10" s="4"/>
      <c r="N10" s="6"/>
    </row>
    <row r="11" spans="4:14" x14ac:dyDescent="0.2">
      <c r="D11" s="4"/>
      <c r="N11" s="6"/>
    </row>
    <row r="12" spans="4:14" x14ac:dyDescent="0.2">
      <c r="D12" s="4"/>
      <c r="N12" s="6"/>
    </row>
    <row r="13" spans="4:14" x14ac:dyDescent="0.2">
      <c r="D13" s="4"/>
      <c r="N13" s="6"/>
    </row>
    <row r="14" spans="4:14" x14ac:dyDescent="0.2">
      <c r="D14" s="4"/>
      <c r="N14" s="6"/>
    </row>
    <row r="15" spans="4:14" x14ac:dyDescent="0.2">
      <c r="D15" s="4"/>
      <c r="N15" s="6"/>
    </row>
    <row r="16" spans="4:14" x14ac:dyDescent="0.2">
      <c r="D16" s="4"/>
      <c r="N16" s="6"/>
    </row>
    <row r="17" spans="4:14" x14ac:dyDescent="0.2">
      <c r="D17" s="4"/>
      <c r="N17" s="6"/>
    </row>
    <row r="18" spans="4:14" x14ac:dyDescent="0.2">
      <c r="D18" s="4"/>
      <c r="N18" s="6"/>
    </row>
    <row r="19" spans="4:14" x14ac:dyDescent="0.2">
      <c r="D19" s="4"/>
      <c r="N19" s="6"/>
    </row>
    <row r="20" spans="4:14" x14ac:dyDescent="0.2">
      <c r="D20" s="4"/>
      <c r="N20" s="6"/>
    </row>
    <row r="21" spans="4:14" x14ac:dyDescent="0.2">
      <c r="D21" s="4"/>
      <c r="N21" s="6"/>
    </row>
    <row r="22" spans="4:14" x14ac:dyDescent="0.2">
      <c r="D22" s="4"/>
      <c r="N22" s="6"/>
    </row>
    <row r="23" spans="4:14" x14ac:dyDescent="0.2">
      <c r="D23" s="4"/>
      <c r="N23" s="6"/>
    </row>
    <row r="24" spans="4:14" x14ac:dyDescent="0.2">
      <c r="D24" s="4"/>
      <c r="N24" s="6"/>
    </row>
    <row r="25" spans="4:14" x14ac:dyDescent="0.2">
      <c r="D25" s="4"/>
      <c r="N25" s="6"/>
    </row>
    <row r="26" spans="4:14" x14ac:dyDescent="0.2">
      <c r="D26" s="4"/>
      <c r="N26" s="6"/>
    </row>
    <row r="27" spans="4:14" x14ac:dyDescent="0.2">
      <c r="D27" s="4"/>
      <c r="N27" s="6"/>
    </row>
    <row r="28" spans="4:14" x14ac:dyDescent="0.2">
      <c r="D28" s="4"/>
      <c r="N28" s="6"/>
    </row>
    <row r="29" spans="4:14" x14ac:dyDescent="0.2">
      <c r="D29" s="4"/>
      <c r="N29" s="6"/>
    </row>
    <row r="30" spans="4:14" x14ac:dyDescent="0.2">
      <c r="D30" s="4"/>
      <c r="N30" s="6"/>
    </row>
    <row r="31" spans="4:14" x14ac:dyDescent="0.2">
      <c r="D31" s="4"/>
      <c r="N31" s="6"/>
    </row>
    <row r="32" spans="4:14" x14ac:dyDescent="0.2">
      <c r="D32" s="4"/>
      <c r="N32" s="6"/>
    </row>
    <row r="33" spans="4:14" x14ac:dyDescent="0.2">
      <c r="D33" s="4"/>
      <c r="N33" s="6"/>
    </row>
    <row r="34" spans="4:14" ht="26.25" x14ac:dyDescent="0.4">
      <c r="D34" s="271" t="s">
        <v>122</v>
      </c>
      <c r="E34" s="272"/>
      <c r="F34" s="272"/>
      <c r="G34" s="272"/>
      <c r="H34" s="272"/>
      <c r="I34" s="272"/>
      <c r="J34" s="272"/>
      <c r="K34" s="272"/>
      <c r="L34" s="272"/>
      <c r="M34" s="272"/>
      <c r="N34" s="273"/>
    </row>
    <row r="35" spans="4:14" ht="20.25" x14ac:dyDescent="0.3">
      <c r="D35" s="274"/>
      <c r="E35" s="275"/>
      <c r="F35" s="275"/>
      <c r="G35" s="275"/>
      <c r="H35" s="275"/>
      <c r="I35" s="275"/>
      <c r="J35" s="275"/>
      <c r="K35" s="275"/>
      <c r="L35" s="275"/>
      <c r="M35" s="275"/>
      <c r="N35" s="276"/>
    </row>
    <row r="36" spans="4:14" x14ac:dyDescent="0.2">
      <c r="D36" s="4"/>
      <c r="N36" s="6"/>
    </row>
    <row r="37" spans="4:14" x14ac:dyDescent="0.2">
      <c r="D37" s="4"/>
      <c r="N37" s="6"/>
    </row>
    <row r="38" spans="4:14" x14ac:dyDescent="0.2">
      <c r="D38" s="4"/>
      <c r="N38" s="6"/>
    </row>
    <row r="39" spans="4:14" x14ac:dyDescent="0.2">
      <c r="D39" s="4"/>
      <c r="N39" s="6"/>
    </row>
    <row r="40" spans="4:14" x14ac:dyDescent="0.2">
      <c r="D40" s="4"/>
      <c r="N40" s="6"/>
    </row>
    <row r="41" spans="4:14" x14ac:dyDescent="0.2">
      <c r="D41" s="4"/>
      <c r="N41" s="6"/>
    </row>
    <row r="42" spans="4:14" x14ac:dyDescent="0.2">
      <c r="D42" s="4"/>
      <c r="N42" s="6"/>
    </row>
    <row r="43" spans="4:14" x14ac:dyDescent="0.2">
      <c r="D43" s="4"/>
      <c r="N43" s="6"/>
    </row>
    <row r="44" spans="4:14" x14ac:dyDescent="0.2">
      <c r="D44" s="4"/>
      <c r="N44" s="6"/>
    </row>
    <row r="45" spans="4:14" x14ac:dyDescent="0.2">
      <c r="D45" s="4"/>
      <c r="N45" s="6"/>
    </row>
    <row r="46" spans="4:14" x14ac:dyDescent="0.2">
      <c r="D46" s="4"/>
      <c r="N46" s="6"/>
    </row>
    <row r="47" spans="4:14" x14ac:dyDescent="0.2">
      <c r="D47" s="4"/>
      <c r="N47" s="6"/>
    </row>
    <row r="48" spans="4:14" x14ac:dyDescent="0.2">
      <c r="D48" s="4"/>
      <c r="N48" s="6"/>
    </row>
    <row r="49" spans="4:14" x14ac:dyDescent="0.2">
      <c r="D49" s="4"/>
      <c r="N49" s="6"/>
    </row>
    <row r="50" spans="4:14" x14ac:dyDescent="0.2">
      <c r="D50" s="4"/>
      <c r="N50" s="6"/>
    </row>
    <row r="51" spans="4:14" x14ac:dyDescent="0.2">
      <c r="D51" s="4"/>
      <c r="N51" s="6"/>
    </row>
    <row r="52" spans="4:14" x14ac:dyDescent="0.2">
      <c r="D52" s="4"/>
      <c r="N52" s="6"/>
    </row>
    <row r="53" spans="4:14" x14ac:dyDescent="0.2">
      <c r="D53" s="4"/>
      <c r="N53" s="6"/>
    </row>
    <row r="54" spans="4:14" x14ac:dyDescent="0.2">
      <c r="D54" s="4"/>
      <c r="N54" s="6"/>
    </row>
    <row r="55" spans="4:14" x14ac:dyDescent="0.2">
      <c r="D55" s="4"/>
      <c r="N55" s="6"/>
    </row>
    <row r="56" spans="4:14" x14ac:dyDescent="0.2">
      <c r="D56" s="4"/>
      <c r="N56" s="6"/>
    </row>
    <row r="57" spans="4:14" x14ac:dyDescent="0.2">
      <c r="D57" s="4"/>
      <c r="N57" s="6"/>
    </row>
    <row r="58" spans="4:14" x14ac:dyDescent="0.2">
      <c r="D58" s="4"/>
      <c r="N58" s="6"/>
    </row>
    <row r="59" spans="4:14" x14ac:dyDescent="0.2">
      <c r="D59" s="4"/>
      <c r="N59" s="6"/>
    </row>
    <row r="60" spans="4:14" x14ac:dyDescent="0.2">
      <c r="D60" s="4"/>
      <c r="N60" s="6"/>
    </row>
    <row r="61" spans="4:14" x14ac:dyDescent="0.2">
      <c r="D61" s="4"/>
      <c r="N61" s="6"/>
    </row>
    <row r="62" spans="4:14" x14ac:dyDescent="0.2">
      <c r="D62" s="4"/>
      <c r="N62" s="6"/>
    </row>
    <row r="63" spans="4:14" x14ac:dyDescent="0.2">
      <c r="D63" s="4"/>
      <c r="N63" s="6"/>
    </row>
    <row r="64" spans="4:14" x14ac:dyDescent="0.2">
      <c r="D64" s="4"/>
      <c r="N64" s="6"/>
    </row>
    <row r="65" spans="4:14" x14ac:dyDescent="0.2">
      <c r="D65" s="4"/>
      <c r="N65" s="6"/>
    </row>
    <row r="66" spans="4:14" x14ac:dyDescent="0.2">
      <c r="D66" s="4"/>
      <c r="N66" s="6"/>
    </row>
    <row r="67" spans="4:14" x14ac:dyDescent="0.2">
      <c r="D67" s="4"/>
      <c r="N67" s="6"/>
    </row>
    <row r="68" spans="4:14" x14ac:dyDescent="0.2">
      <c r="D68" s="4"/>
      <c r="N68" s="6"/>
    </row>
    <row r="69" spans="4:14" x14ac:dyDescent="0.2">
      <c r="D69" s="4"/>
      <c r="I69" s="7"/>
      <c r="J69" s="7"/>
      <c r="N69" s="6"/>
    </row>
    <row r="70" spans="4:14" ht="13.5" thickBot="1" x14ac:dyDescent="0.25">
      <c r="D70" s="8"/>
      <c r="E70" s="9"/>
      <c r="F70" s="9"/>
      <c r="G70" s="9"/>
      <c r="H70" s="9"/>
      <c r="I70" s="9"/>
      <c r="J70" s="9"/>
      <c r="K70" s="9"/>
      <c r="L70" s="9"/>
      <c r="M70" s="9"/>
      <c r="N70" s="10"/>
    </row>
    <row r="71" spans="4:14" ht="13.5" thickTop="1" x14ac:dyDescent="0.2"/>
  </sheetData>
  <mergeCells count="2">
    <mergeCell ref="D34:N34"/>
    <mergeCell ref="D35:N35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FA43-2729-45C1-9FD3-48AEFF551CE8}">
  <sheetPr>
    <tabColor theme="9" tint="-0.249977111117893"/>
  </sheetPr>
  <dimension ref="A1:H37"/>
  <sheetViews>
    <sheetView showGridLines="0" view="pageBreakPreview" topLeftCell="A7" zoomScale="85" zoomScaleNormal="100" zoomScaleSheetLayoutView="85" workbookViewId="0">
      <selection activeCell="G28" sqref="G28"/>
    </sheetView>
  </sheetViews>
  <sheetFormatPr defaultColWidth="9.140625" defaultRowHeight="15.75" x14ac:dyDescent="0.25"/>
  <cols>
    <col min="1" max="1" width="4.7109375" style="55" customWidth="1"/>
    <col min="2" max="2" width="54.28515625" style="14" customWidth="1"/>
    <col min="3" max="3" width="5.85546875" style="56" customWidth="1"/>
    <col min="4" max="4" width="9" style="99" customWidth="1"/>
    <col min="5" max="5" width="13.28515625" style="126" customWidth="1"/>
    <col min="6" max="6" width="15.85546875" style="106" customWidth="1"/>
    <col min="7" max="7" width="9.140625" style="14"/>
    <col min="8" max="8" width="15.28515625" style="14" bestFit="1" customWidth="1"/>
    <col min="9" max="9" width="13.85546875" style="14" bestFit="1" customWidth="1"/>
    <col min="10" max="10" width="17.28515625" style="14" bestFit="1" customWidth="1"/>
    <col min="11" max="11" width="12.42578125" style="14" bestFit="1" customWidth="1"/>
    <col min="12" max="13" width="9.42578125" style="14" bestFit="1" customWidth="1"/>
    <col min="14" max="16384" width="9.140625" style="14"/>
  </cols>
  <sheetData>
    <row r="1" spans="1:8" s="101" customFormat="1" ht="21" customHeight="1" x14ac:dyDescent="0.2">
      <c r="A1" s="100" t="s">
        <v>1</v>
      </c>
      <c r="B1" s="278" t="s">
        <v>2</v>
      </c>
      <c r="C1" s="278" t="s">
        <v>3</v>
      </c>
      <c r="D1" s="280" t="s">
        <v>4</v>
      </c>
      <c r="E1" s="282" t="s">
        <v>5</v>
      </c>
      <c r="F1" s="284" t="s">
        <v>6</v>
      </c>
    </row>
    <row r="2" spans="1:8" x14ac:dyDescent="0.25">
      <c r="A2" s="98" t="s">
        <v>7</v>
      </c>
      <c r="B2" s="279"/>
      <c r="C2" s="279"/>
      <c r="D2" s="281"/>
      <c r="E2" s="283"/>
      <c r="F2" s="285"/>
    </row>
    <row r="3" spans="1:8" s="18" customFormat="1" x14ac:dyDescent="0.25">
      <c r="A3" s="15"/>
      <c r="B3" s="17" t="s">
        <v>8</v>
      </c>
      <c r="C3" s="15"/>
      <c r="D3" s="127"/>
      <c r="E3" s="125"/>
      <c r="F3" s="102"/>
    </row>
    <row r="4" spans="1:8" s="18" customFormat="1" x14ac:dyDescent="0.25">
      <c r="A4" s="15"/>
      <c r="B4" s="16"/>
      <c r="C4" s="15"/>
      <c r="D4" s="127"/>
      <c r="E4" s="125"/>
      <c r="F4" s="103"/>
    </row>
    <row r="5" spans="1:8" s="18" customFormat="1" x14ac:dyDescent="0.25">
      <c r="A5" s="15"/>
      <c r="B5" s="17" t="s">
        <v>9</v>
      </c>
      <c r="C5" s="15"/>
      <c r="D5" s="127"/>
      <c r="E5" s="125"/>
      <c r="F5" s="103"/>
    </row>
    <row r="6" spans="1:8" s="18" customFormat="1" x14ac:dyDescent="0.25">
      <c r="A6" s="15"/>
      <c r="B6" s="16"/>
      <c r="C6" s="15"/>
      <c r="D6" s="127"/>
      <c r="E6" s="125"/>
      <c r="F6" s="103"/>
    </row>
    <row r="7" spans="1:8" s="18" customFormat="1" x14ac:dyDescent="0.25">
      <c r="A7" s="15" t="s">
        <v>10</v>
      </c>
      <c r="B7" s="17" t="s">
        <v>11</v>
      </c>
      <c r="C7" s="15"/>
      <c r="D7" s="122"/>
      <c r="E7" s="125"/>
      <c r="F7" s="103"/>
    </row>
    <row r="8" spans="1:8" s="18" customFormat="1" x14ac:dyDescent="0.25">
      <c r="A8" s="15"/>
      <c r="B8" s="16"/>
      <c r="C8" s="15"/>
      <c r="D8" s="122"/>
      <c r="E8" s="125"/>
      <c r="F8" s="103"/>
    </row>
    <row r="9" spans="1:8" s="18" customFormat="1" x14ac:dyDescent="0.25">
      <c r="A9" s="15"/>
      <c r="B9" s="29"/>
      <c r="C9" s="15"/>
      <c r="D9" s="122"/>
      <c r="E9" s="125"/>
      <c r="F9" s="103"/>
    </row>
    <row r="10" spans="1:8" s="18" customFormat="1" x14ac:dyDescent="0.25">
      <c r="A10" s="15"/>
      <c r="B10" s="29"/>
      <c r="C10" s="15"/>
      <c r="D10" s="122"/>
      <c r="E10" s="125"/>
      <c r="F10" s="103"/>
    </row>
    <row r="11" spans="1:8" s="18" customFormat="1" ht="47.25" x14ac:dyDescent="0.25">
      <c r="A11" s="19"/>
      <c r="B11" s="29" t="s">
        <v>12</v>
      </c>
      <c r="C11" s="19"/>
      <c r="D11" s="123"/>
      <c r="E11" s="126"/>
      <c r="F11" s="104"/>
    </row>
    <row r="12" spans="1:8" s="18" customFormat="1" x14ac:dyDescent="0.25">
      <c r="A12" s="19"/>
      <c r="B12" s="29"/>
      <c r="C12" s="19"/>
      <c r="D12" s="123"/>
      <c r="E12" s="126"/>
      <c r="F12" s="104"/>
    </row>
    <row r="13" spans="1:8" s="18" customFormat="1" x14ac:dyDescent="0.25">
      <c r="A13" s="19" t="s">
        <v>13</v>
      </c>
      <c r="B13" s="20" t="s">
        <v>14</v>
      </c>
      <c r="C13" s="19" t="s">
        <v>15</v>
      </c>
      <c r="D13" s="123">
        <f>21*13</f>
        <v>273</v>
      </c>
      <c r="E13" s="126">
        <f>50*3750</f>
        <v>187500</v>
      </c>
      <c r="F13" s="104">
        <f>D13*E13</f>
        <v>51187500</v>
      </c>
    </row>
    <row r="14" spans="1:8" s="18" customFormat="1" x14ac:dyDescent="0.25">
      <c r="A14" s="21"/>
      <c r="B14" s="22"/>
      <c r="C14" s="19"/>
      <c r="D14" s="123"/>
      <c r="E14" s="126"/>
      <c r="F14" s="104"/>
    </row>
    <row r="15" spans="1:8" x14ac:dyDescent="0.25">
      <c r="A15" s="19"/>
      <c r="B15" s="20"/>
      <c r="C15" s="19"/>
      <c r="D15" s="123"/>
      <c r="F15" s="104"/>
      <c r="H15" s="137"/>
    </row>
    <row r="16" spans="1:8" x14ac:dyDescent="0.25">
      <c r="A16" s="21" t="s">
        <v>16</v>
      </c>
      <c r="B16" s="22" t="s">
        <v>17</v>
      </c>
      <c r="C16" s="19"/>
      <c r="D16" s="123"/>
      <c r="F16" s="104"/>
    </row>
    <row r="17" spans="1:6" x14ac:dyDescent="0.25">
      <c r="A17" s="19"/>
      <c r="B17" s="20"/>
      <c r="C17" s="19"/>
      <c r="D17" s="123"/>
      <c r="F17" s="104"/>
    </row>
    <row r="18" spans="1:6" x14ac:dyDescent="0.25">
      <c r="A18" s="21"/>
      <c r="B18" s="22"/>
      <c r="C18" s="19"/>
      <c r="D18" s="123"/>
      <c r="F18" s="104"/>
    </row>
    <row r="19" spans="1:6" x14ac:dyDescent="0.25">
      <c r="A19" s="19"/>
      <c r="B19" s="20"/>
      <c r="C19" s="19"/>
      <c r="D19" s="123"/>
      <c r="F19" s="104"/>
    </row>
    <row r="20" spans="1:6" x14ac:dyDescent="0.25">
      <c r="A20" s="21"/>
      <c r="B20" s="22"/>
      <c r="C20" s="19"/>
      <c r="D20" s="123"/>
      <c r="F20" s="104"/>
    </row>
    <row r="21" spans="1:6" x14ac:dyDescent="0.25">
      <c r="A21" s="19"/>
      <c r="B21" s="20"/>
      <c r="C21" s="19"/>
      <c r="D21" s="123"/>
      <c r="F21" s="104"/>
    </row>
    <row r="22" spans="1:6" x14ac:dyDescent="0.25">
      <c r="A22" s="19"/>
      <c r="B22" s="20"/>
      <c r="C22" s="19"/>
      <c r="D22" s="123"/>
      <c r="F22" s="104"/>
    </row>
    <row r="23" spans="1:6" x14ac:dyDescent="0.25">
      <c r="A23" s="19"/>
      <c r="B23" s="20"/>
      <c r="C23" s="19"/>
      <c r="D23" s="123"/>
      <c r="F23" s="104"/>
    </row>
    <row r="24" spans="1:6" x14ac:dyDescent="0.25">
      <c r="A24" s="19"/>
      <c r="B24" s="23"/>
      <c r="C24" s="19"/>
      <c r="D24" s="123"/>
      <c r="F24" s="104"/>
    </row>
    <row r="25" spans="1:6" x14ac:dyDescent="0.25">
      <c r="A25" s="19"/>
      <c r="B25" s="24"/>
      <c r="C25" s="19"/>
      <c r="D25" s="123"/>
      <c r="F25" s="104"/>
    </row>
    <row r="26" spans="1:6" x14ac:dyDescent="0.25">
      <c r="A26" s="21"/>
      <c r="B26" s="25"/>
      <c r="C26" s="19"/>
      <c r="D26" s="123"/>
      <c r="F26" s="104"/>
    </row>
    <row r="27" spans="1:6" x14ac:dyDescent="0.25">
      <c r="A27" s="19"/>
      <c r="B27" s="26"/>
      <c r="C27" s="19"/>
      <c r="D27" s="123"/>
      <c r="F27" s="104"/>
    </row>
    <row r="28" spans="1:6" x14ac:dyDescent="0.25">
      <c r="A28" s="19"/>
      <c r="B28" s="24"/>
      <c r="C28" s="19"/>
      <c r="D28" s="123"/>
      <c r="F28" s="104"/>
    </row>
    <row r="29" spans="1:6" x14ac:dyDescent="0.25">
      <c r="A29" s="19"/>
      <c r="B29" s="20"/>
      <c r="C29" s="19"/>
      <c r="D29" s="123"/>
      <c r="F29" s="104"/>
    </row>
    <row r="30" spans="1:6" x14ac:dyDescent="0.25">
      <c r="A30" s="19"/>
      <c r="B30" s="20"/>
      <c r="C30" s="19"/>
      <c r="D30" s="123"/>
      <c r="F30" s="104"/>
    </row>
    <row r="31" spans="1:6" x14ac:dyDescent="0.25">
      <c r="A31" s="19"/>
      <c r="B31" s="20"/>
      <c r="C31" s="19"/>
      <c r="D31" s="123"/>
      <c r="F31" s="104"/>
    </row>
    <row r="32" spans="1:6" x14ac:dyDescent="0.25">
      <c r="A32" s="19"/>
      <c r="B32" s="20"/>
      <c r="C32" s="19"/>
      <c r="D32" s="123"/>
      <c r="F32" s="104"/>
    </row>
    <row r="33" spans="1:6" x14ac:dyDescent="0.25">
      <c r="A33" s="19"/>
      <c r="B33" s="20"/>
      <c r="C33" s="19"/>
      <c r="D33" s="123"/>
      <c r="F33" s="104"/>
    </row>
    <row r="34" spans="1:6" ht="24.75" customHeight="1" thickBot="1" x14ac:dyDescent="0.3">
      <c r="A34" s="19"/>
      <c r="B34" s="19" t="s">
        <v>18</v>
      </c>
      <c r="C34" s="19"/>
      <c r="D34" s="124"/>
      <c r="E34" s="125" t="s">
        <v>19</v>
      </c>
      <c r="F34" s="105">
        <f>SUM(F11:F33)</f>
        <v>51187500</v>
      </c>
    </row>
    <row r="35" spans="1:6" ht="16.5" thickTop="1" x14ac:dyDescent="0.25">
      <c r="A35" s="19"/>
      <c r="B35" s="26"/>
      <c r="C35" s="19"/>
      <c r="D35" s="124"/>
      <c r="F35" s="104"/>
    </row>
    <row r="36" spans="1:6" x14ac:dyDescent="0.25">
      <c r="A36" s="19"/>
      <c r="B36" s="27" t="s">
        <v>20</v>
      </c>
      <c r="C36" s="19"/>
      <c r="D36" s="124"/>
      <c r="F36" s="104"/>
    </row>
    <row r="37" spans="1:6" x14ac:dyDescent="0.25">
      <c r="A37" s="277" t="s">
        <v>21</v>
      </c>
      <c r="B37" s="277"/>
      <c r="C37" s="277"/>
      <c r="D37" s="277"/>
      <c r="E37" s="277"/>
      <c r="F37" s="277"/>
    </row>
  </sheetData>
  <mergeCells count="6">
    <mergeCell ref="A37:F37"/>
    <mergeCell ref="B1:B2"/>
    <mergeCell ref="C1:C2"/>
    <mergeCell ref="D1:D2"/>
    <mergeCell ref="E1:E2"/>
    <mergeCell ref="F1:F2"/>
  </mergeCells>
  <printOptions horizontalCentered="1"/>
  <pageMargins left="0.29527559055118113" right="0.23622047244094491" top="0.51181102362204722" bottom="0.23622047244094491" header="0" footer="0"/>
  <pageSetup scale="96" orientation="portrait" r:id="rId1"/>
  <headerFooter>
    <oddFooter xml:space="preserve">&amp;C&amp;"Times New Roman,Regular"&amp;9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A8ECA-953A-4D3C-A812-F26BDC535AC5}">
  <sheetPr>
    <tabColor theme="5" tint="-0.499984740745262"/>
  </sheetPr>
  <dimension ref="E2:O70"/>
  <sheetViews>
    <sheetView showGridLines="0" view="pageBreakPreview" topLeftCell="A26" zoomScale="96" zoomScaleNormal="100" zoomScaleSheetLayoutView="96" workbookViewId="0">
      <selection activeCell="E34" sqref="E34:O34"/>
    </sheetView>
  </sheetViews>
  <sheetFormatPr defaultRowHeight="12.75" x14ac:dyDescent="0.2"/>
  <cols>
    <col min="5" max="14" width="9.140625" style="5" customWidth="1"/>
    <col min="15" max="15" width="16.5703125" style="5" customWidth="1"/>
  </cols>
  <sheetData>
    <row r="2" spans="5:15" ht="13.5" thickBot="1" x14ac:dyDescent="0.25"/>
    <row r="3" spans="5:15" ht="13.5" thickTop="1" x14ac:dyDescent="0.2">
      <c r="E3" s="1"/>
      <c r="F3" s="2"/>
      <c r="G3" s="2"/>
      <c r="H3" s="2"/>
      <c r="I3" s="2"/>
      <c r="J3" s="2"/>
      <c r="K3" s="2"/>
      <c r="L3" s="2"/>
      <c r="M3" s="2"/>
      <c r="N3" s="2"/>
      <c r="O3" s="3"/>
    </row>
    <row r="4" spans="5:15" x14ac:dyDescent="0.2">
      <c r="E4" s="4"/>
      <c r="O4" s="6"/>
    </row>
    <row r="5" spans="5:15" x14ac:dyDescent="0.2">
      <c r="E5" s="4"/>
      <c r="O5" s="6"/>
    </row>
    <row r="6" spans="5:15" x14ac:dyDescent="0.2">
      <c r="E6" s="4"/>
      <c r="O6" s="6"/>
    </row>
    <row r="7" spans="5:15" x14ac:dyDescent="0.2">
      <c r="E7" s="4"/>
      <c r="O7" s="6"/>
    </row>
    <row r="8" spans="5:15" x14ac:dyDescent="0.2">
      <c r="E8" s="4"/>
      <c r="O8" s="6"/>
    </row>
    <row r="9" spans="5:15" x14ac:dyDescent="0.2">
      <c r="E9" s="4"/>
      <c r="O9" s="6"/>
    </row>
    <row r="10" spans="5:15" x14ac:dyDescent="0.2">
      <c r="E10" s="4"/>
      <c r="O10" s="6"/>
    </row>
    <row r="11" spans="5:15" x14ac:dyDescent="0.2">
      <c r="E11" s="4"/>
      <c r="O11" s="6"/>
    </row>
    <row r="12" spans="5:15" x14ac:dyDescent="0.2">
      <c r="E12" s="4"/>
      <c r="O12" s="6"/>
    </row>
    <row r="13" spans="5:15" x14ac:dyDescent="0.2">
      <c r="E13" s="4"/>
      <c r="O13" s="6"/>
    </row>
    <row r="14" spans="5:15" x14ac:dyDescent="0.2">
      <c r="E14" s="4"/>
      <c r="O14" s="6"/>
    </row>
    <row r="15" spans="5:15" x14ac:dyDescent="0.2">
      <c r="E15" s="4"/>
      <c r="O15" s="6"/>
    </row>
    <row r="16" spans="5:15" x14ac:dyDescent="0.2">
      <c r="E16" s="4"/>
      <c r="O16" s="6"/>
    </row>
    <row r="17" spans="5:15" ht="20.25" x14ac:dyDescent="0.3">
      <c r="E17" s="268"/>
      <c r="F17" s="269"/>
      <c r="G17" s="269"/>
      <c r="H17" s="269"/>
      <c r="I17" s="269"/>
      <c r="J17" s="269"/>
      <c r="K17" s="269"/>
      <c r="L17" s="269"/>
      <c r="M17" s="269"/>
      <c r="N17" s="269"/>
      <c r="O17" s="270"/>
    </row>
    <row r="18" spans="5:15" x14ac:dyDescent="0.2">
      <c r="E18" s="4"/>
      <c r="O18" s="6"/>
    </row>
    <row r="19" spans="5:15" x14ac:dyDescent="0.2">
      <c r="E19" s="4"/>
      <c r="O19" s="6"/>
    </row>
    <row r="20" spans="5:15" x14ac:dyDescent="0.2">
      <c r="E20" s="4"/>
      <c r="O20" s="6"/>
    </row>
    <row r="21" spans="5:15" x14ac:dyDescent="0.2">
      <c r="E21" s="4"/>
      <c r="O21" s="6"/>
    </row>
    <row r="22" spans="5:15" x14ac:dyDescent="0.2">
      <c r="E22" s="4"/>
      <c r="O22" s="6"/>
    </row>
    <row r="23" spans="5:15" x14ac:dyDescent="0.2">
      <c r="E23" s="4"/>
      <c r="O23" s="6"/>
    </row>
    <row r="24" spans="5:15" x14ac:dyDescent="0.2">
      <c r="E24" s="4"/>
      <c r="O24" s="6"/>
    </row>
    <row r="25" spans="5:15" x14ac:dyDescent="0.2">
      <c r="E25" s="4"/>
      <c r="O25" s="6"/>
    </row>
    <row r="26" spans="5:15" x14ac:dyDescent="0.2">
      <c r="E26" s="4"/>
      <c r="O26" s="6"/>
    </row>
    <row r="27" spans="5:15" x14ac:dyDescent="0.2">
      <c r="E27" s="4"/>
      <c r="O27" s="6"/>
    </row>
    <row r="28" spans="5:15" x14ac:dyDescent="0.2">
      <c r="E28" s="4"/>
      <c r="O28" s="6"/>
    </row>
    <row r="29" spans="5:15" x14ac:dyDescent="0.2">
      <c r="E29" s="4"/>
      <c r="O29" s="6"/>
    </row>
    <row r="30" spans="5:15" x14ac:dyDescent="0.2">
      <c r="E30" s="4"/>
      <c r="O30" s="6"/>
    </row>
    <row r="31" spans="5:15" x14ac:dyDescent="0.2">
      <c r="E31" s="4"/>
      <c r="O31" s="6"/>
    </row>
    <row r="32" spans="5:15" x14ac:dyDescent="0.2">
      <c r="E32" s="4"/>
      <c r="G32" s="11"/>
      <c r="H32" s="11"/>
      <c r="I32" s="11"/>
      <c r="J32" s="11"/>
      <c r="K32" s="11"/>
      <c r="O32" s="6"/>
    </row>
    <row r="33" spans="5:15" ht="49.5" customHeight="1" x14ac:dyDescent="0.35">
      <c r="E33" s="286" t="s">
        <v>22</v>
      </c>
      <c r="F33" s="287"/>
      <c r="G33" s="287"/>
      <c r="H33" s="287"/>
      <c r="I33" s="287"/>
      <c r="J33" s="287"/>
      <c r="K33" s="287"/>
      <c r="L33" s="287"/>
      <c r="M33" s="287"/>
      <c r="N33" s="287"/>
      <c r="O33" s="288"/>
    </row>
    <row r="34" spans="5:15" ht="20.25" x14ac:dyDescent="0.3">
      <c r="E34" s="274"/>
      <c r="F34" s="275"/>
      <c r="G34" s="275"/>
      <c r="H34" s="275"/>
      <c r="I34" s="275"/>
      <c r="J34" s="275"/>
      <c r="K34" s="275"/>
      <c r="L34" s="275"/>
      <c r="M34" s="275"/>
      <c r="N34" s="275"/>
      <c r="O34" s="276"/>
    </row>
    <row r="35" spans="5:15" x14ac:dyDescent="0.2">
      <c r="E35" s="4"/>
      <c r="O35" s="6"/>
    </row>
    <row r="36" spans="5:15" x14ac:dyDescent="0.2">
      <c r="E36" s="4"/>
      <c r="O36" s="6"/>
    </row>
    <row r="37" spans="5:15" x14ac:dyDescent="0.2">
      <c r="E37" s="4"/>
      <c r="O37" s="6"/>
    </row>
    <row r="38" spans="5:15" x14ac:dyDescent="0.2">
      <c r="E38" s="4"/>
      <c r="O38" s="6"/>
    </row>
    <row r="39" spans="5:15" x14ac:dyDescent="0.2">
      <c r="E39" s="4"/>
      <c r="O39" s="6"/>
    </row>
    <row r="40" spans="5:15" x14ac:dyDescent="0.2">
      <c r="E40" s="4"/>
      <c r="O40" s="6"/>
    </row>
    <row r="41" spans="5:15" x14ac:dyDescent="0.2">
      <c r="E41" s="4"/>
      <c r="O41" s="6"/>
    </row>
    <row r="42" spans="5:15" x14ac:dyDescent="0.2">
      <c r="E42" s="4"/>
      <c r="O42" s="6"/>
    </row>
    <row r="43" spans="5:15" x14ac:dyDescent="0.2">
      <c r="E43" s="4"/>
      <c r="O43" s="6"/>
    </row>
    <row r="44" spans="5:15" x14ac:dyDescent="0.2">
      <c r="E44" s="4"/>
      <c r="O44" s="6"/>
    </row>
    <row r="45" spans="5:15" x14ac:dyDescent="0.2">
      <c r="E45" s="4"/>
      <c r="O45" s="6"/>
    </row>
    <row r="46" spans="5:15" x14ac:dyDescent="0.2">
      <c r="E46" s="4"/>
      <c r="O46" s="6"/>
    </row>
    <row r="47" spans="5:15" x14ac:dyDescent="0.2">
      <c r="E47" s="4"/>
      <c r="O47" s="6"/>
    </row>
    <row r="48" spans="5:15" x14ac:dyDescent="0.2">
      <c r="E48" s="4"/>
      <c r="O48" s="6"/>
    </row>
    <row r="49" spans="5:15" x14ac:dyDescent="0.2">
      <c r="E49" s="4"/>
      <c r="O49" s="6"/>
    </row>
    <row r="50" spans="5:15" x14ac:dyDescent="0.2">
      <c r="E50" s="4"/>
      <c r="O50" s="6"/>
    </row>
    <row r="51" spans="5:15" x14ac:dyDescent="0.2">
      <c r="E51" s="4"/>
      <c r="O51" s="6"/>
    </row>
    <row r="52" spans="5:15" x14ac:dyDescent="0.2">
      <c r="E52" s="4"/>
      <c r="O52" s="6"/>
    </row>
    <row r="53" spans="5:15" x14ac:dyDescent="0.2">
      <c r="E53" s="4"/>
      <c r="O53" s="6"/>
    </row>
    <row r="54" spans="5:15" x14ac:dyDescent="0.2">
      <c r="E54" s="4"/>
      <c r="O54" s="6"/>
    </row>
    <row r="55" spans="5:15" x14ac:dyDescent="0.2">
      <c r="E55" s="4"/>
      <c r="O55" s="6"/>
    </row>
    <row r="56" spans="5:15" x14ac:dyDescent="0.2">
      <c r="E56" s="4"/>
      <c r="O56" s="6"/>
    </row>
    <row r="57" spans="5:15" x14ac:dyDescent="0.2">
      <c r="E57" s="4"/>
      <c r="O57" s="6"/>
    </row>
    <row r="58" spans="5:15" x14ac:dyDescent="0.2">
      <c r="E58" s="4"/>
      <c r="O58" s="6"/>
    </row>
    <row r="59" spans="5:15" x14ac:dyDescent="0.2">
      <c r="E59" s="4"/>
      <c r="O59" s="6"/>
    </row>
    <row r="60" spans="5:15" x14ac:dyDescent="0.2">
      <c r="E60" s="4"/>
      <c r="O60" s="6"/>
    </row>
    <row r="61" spans="5:15" x14ac:dyDescent="0.2">
      <c r="E61" s="4"/>
      <c r="O61" s="6"/>
    </row>
    <row r="62" spans="5:15" x14ac:dyDescent="0.2">
      <c r="E62" s="4"/>
      <c r="O62" s="6"/>
    </row>
    <row r="63" spans="5:15" x14ac:dyDescent="0.2">
      <c r="E63" s="4"/>
      <c r="O63" s="6"/>
    </row>
    <row r="64" spans="5:15" x14ac:dyDescent="0.2">
      <c r="E64" s="4"/>
      <c r="O64" s="6"/>
    </row>
    <row r="65" spans="5:15" x14ac:dyDescent="0.2">
      <c r="E65" s="4"/>
      <c r="O65" s="6"/>
    </row>
    <row r="66" spans="5:15" x14ac:dyDescent="0.2">
      <c r="E66" s="4"/>
      <c r="O66" s="6"/>
    </row>
    <row r="67" spans="5:15" x14ac:dyDescent="0.2">
      <c r="E67" s="4"/>
      <c r="O67" s="6"/>
    </row>
    <row r="68" spans="5:15" x14ac:dyDescent="0.2">
      <c r="E68" s="4"/>
      <c r="I68" s="7"/>
      <c r="J68" s="7"/>
      <c r="K68" s="7"/>
      <c r="O68" s="6"/>
    </row>
    <row r="69" spans="5:15" ht="13.5" thickBot="1" x14ac:dyDescent="0.25">
      <c r="E69" s="8"/>
      <c r="F69" s="9"/>
      <c r="G69" s="9"/>
      <c r="H69" s="9"/>
      <c r="I69" s="9"/>
      <c r="J69" s="9"/>
      <c r="K69" s="9"/>
      <c r="L69" s="9"/>
      <c r="M69" s="9"/>
      <c r="N69" s="9"/>
      <c r="O69" s="10"/>
    </row>
    <row r="70" spans="5:15" ht="13.5" thickTop="1" x14ac:dyDescent="0.2"/>
  </sheetData>
  <mergeCells count="3">
    <mergeCell ref="E17:O17"/>
    <mergeCell ref="E33:O33"/>
    <mergeCell ref="E34:O34"/>
  </mergeCells>
  <printOptions horizontalCentered="1" verticalCentered="1"/>
  <pageMargins left="0.25" right="0.25" top="0.25" bottom="0.25" header="0.31496062992126" footer="0.31496062992126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D6D3C-FC8F-4498-948A-A9FA803602E4}">
  <sheetPr>
    <tabColor theme="5" tint="-0.499984740745262"/>
  </sheetPr>
  <dimension ref="A1:I271"/>
  <sheetViews>
    <sheetView showGridLines="0" view="pageBreakPreview" zoomScale="85" zoomScaleNormal="100" zoomScaleSheetLayoutView="85" workbookViewId="0">
      <selection activeCell="B251" sqref="B251"/>
    </sheetView>
  </sheetViews>
  <sheetFormatPr defaultColWidth="9.140625" defaultRowHeight="15.75" x14ac:dyDescent="0.25"/>
  <cols>
    <col min="1" max="1" width="4.7109375" style="55" customWidth="1"/>
    <col min="2" max="2" width="54.28515625" style="14" customWidth="1"/>
    <col min="3" max="3" width="5.85546875" style="56" customWidth="1"/>
    <col min="4" max="4" width="8.42578125" style="99" customWidth="1"/>
    <col min="5" max="5" width="14.42578125" style="185" customWidth="1"/>
    <col min="6" max="6" width="15.85546875" style="205" customWidth="1"/>
    <col min="7" max="7" width="9.140625" style="14"/>
    <col min="8" max="8" width="15.28515625" style="14" bestFit="1" customWidth="1"/>
    <col min="9" max="9" width="14.7109375" style="14" bestFit="1" customWidth="1"/>
    <col min="10" max="10" width="17.28515625" style="14" bestFit="1" customWidth="1"/>
    <col min="11" max="11" width="18.5703125" style="14" bestFit="1" customWidth="1"/>
    <col min="12" max="13" width="9.42578125" style="14" bestFit="1" customWidth="1"/>
    <col min="14" max="16384" width="9.140625" style="14"/>
  </cols>
  <sheetData>
    <row r="1" spans="1:9" s="101" customFormat="1" ht="21" customHeight="1" x14ac:dyDescent="0.2">
      <c r="A1" s="100" t="s">
        <v>1</v>
      </c>
      <c r="B1" s="278" t="s">
        <v>2</v>
      </c>
      <c r="C1" s="278" t="s">
        <v>3</v>
      </c>
      <c r="D1" s="280" t="s">
        <v>4</v>
      </c>
      <c r="E1" s="290" t="s">
        <v>5</v>
      </c>
      <c r="F1" s="292" t="s">
        <v>6</v>
      </c>
    </row>
    <row r="2" spans="1:9" x14ac:dyDescent="0.25">
      <c r="A2" s="98" t="s">
        <v>7</v>
      </c>
      <c r="B2" s="279"/>
      <c r="C2" s="279"/>
      <c r="D2" s="281"/>
      <c r="E2" s="291"/>
      <c r="F2" s="293"/>
    </row>
    <row r="3" spans="1:9" s="18" customFormat="1" x14ac:dyDescent="0.25">
      <c r="A3" s="15"/>
      <c r="B3" s="17" t="s">
        <v>23</v>
      </c>
      <c r="C3" s="15"/>
      <c r="D3" s="127"/>
      <c r="E3" s="182"/>
      <c r="F3" s="183"/>
    </row>
    <row r="4" spans="1:9" s="18" customFormat="1" x14ac:dyDescent="0.25">
      <c r="A4" s="15"/>
      <c r="B4" s="16"/>
      <c r="C4" s="15"/>
      <c r="D4" s="127"/>
      <c r="E4" s="182"/>
      <c r="F4" s="184"/>
    </row>
    <row r="5" spans="1:9" s="18" customFormat="1" ht="31.5" x14ac:dyDescent="0.25">
      <c r="A5" s="15"/>
      <c r="B5" s="223" t="s">
        <v>24</v>
      </c>
      <c r="C5" s="15"/>
      <c r="D5" s="127"/>
      <c r="E5" s="182"/>
      <c r="F5" s="184"/>
    </row>
    <row r="6" spans="1:9" s="18" customFormat="1" x14ac:dyDescent="0.25">
      <c r="A6" s="15"/>
      <c r="B6" s="16"/>
      <c r="C6" s="15"/>
      <c r="D6" s="127"/>
      <c r="E6" s="182"/>
      <c r="F6" s="184"/>
    </row>
    <row r="7" spans="1:9" s="18" customFormat="1" x14ac:dyDescent="0.25">
      <c r="A7" s="15" t="s">
        <v>10</v>
      </c>
      <c r="B7" s="17" t="s">
        <v>11</v>
      </c>
      <c r="C7" s="15"/>
      <c r="D7" s="122"/>
      <c r="E7" s="182"/>
      <c r="F7" s="184"/>
    </row>
    <row r="8" spans="1:9" s="18" customFormat="1" x14ac:dyDescent="0.25">
      <c r="A8" s="15"/>
      <c r="B8" s="16"/>
      <c r="C8" s="15"/>
      <c r="D8" s="122"/>
      <c r="E8" s="182"/>
      <c r="F8" s="184"/>
    </row>
    <row r="9" spans="1:9" x14ac:dyDescent="0.25">
      <c r="A9" s="39"/>
      <c r="B9" s="45" t="s">
        <v>25</v>
      </c>
      <c r="C9" s="43"/>
      <c r="D9" s="123"/>
      <c r="F9" s="186"/>
    </row>
    <row r="10" spans="1:9" x14ac:dyDescent="0.25">
      <c r="A10" s="39"/>
      <c r="B10" s="42"/>
      <c r="C10" s="43"/>
      <c r="D10" s="123"/>
      <c r="F10" s="186"/>
    </row>
    <row r="11" spans="1:9" x14ac:dyDescent="0.25">
      <c r="A11" s="39"/>
      <c r="B11" s="40" t="s">
        <v>26</v>
      </c>
      <c r="C11" s="43"/>
      <c r="D11" s="171"/>
      <c r="F11" s="186"/>
    </row>
    <row r="12" spans="1:9" x14ac:dyDescent="0.25">
      <c r="A12" s="39"/>
      <c r="B12" s="40"/>
      <c r="C12" s="43"/>
      <c r="D12" s="124"/>
      <c r="F12" s="186"/>
    </row>
    <row r="13" spans="1:9" ht="31.5" x14ac:dyDescent="0.25">
      <c r="A13" s="39" t="s">
        <v>13</v>
      </c>
      <c r="B13" s="42" t="s">
        <v>27</v>
      </c>
      <c r="C13" s="43" t="s">
        <v>28</v>
      </c>
      <c r="D13" s="172">
        <v>1</v>
      </c>
      <c r="E13" s="185">
        <v>0</v>
      </c>
      <c r="F13" s="186">
        <f>D13*E13</f>
        <v>0</v>
      </c>
      <c r="I13" s="137"/>
    </row>
    <row r="14" spans="1:9" x14ac:dyDescent="0.25">
      <c r="A14" s="44"/>
      <c r="B14" s="42"/>
      <c r="C14" s="43"/>
      <c r="D14" s="124"/>
      <c r="F14" s="186"/>
    </row>
    <row r="15" spans="1:9" x14ac:dyDescent="0.25">
      <c r="A15" s="39"/>
      <c r="B15" s="40"/>
      <c r="C15" s="41"/>
      <c r="D15" s="123"/>
      <c r="F15" s="186"/>
    </row>
    <row r="16" spans="1:9" x14ac:dyDescent="0.25">
      <c r="A16" s="39"/>
      <c r="B16" s="40"/>
      <c r="C16" s="41"/>
      <c r="D16" s="123"/>
      <c r="F16" s="186"/>
    </row>
    <row r="17" spans="1:6" x14ac:dyDescent="0.25">
      <c r="A17" s="39"/>
      <c r="B17" s="40"/>
      <c r="C17" s="41"/>
      <c r="D17" s="123"/>
      <c r="F17" s="186"/>
    </row>
    <row r="18" spans="1:6" x14ac:dyDescent="0.25">
      <c r="A18" s="39"/>
      <c r="B18" s="42"/>
      <c r="C18" s="41"/>
      <c r="D18" s="123"/>
      <c r="F18" s="186"/>
    </row>
    <row r="19" spans="1:6" x14ac:dyDescent="0.25">
      <c r="A19" s="39"/>
      <c r="B19" s="42"/>
      <c r="C19" s="41"/>
      <c r="D19" s="123"/>
      <c r="F19" s="186"/>
    </row>
    <row r="20" spans="1:6" x14ac:dyDescent="0.25">
      <c r="A20" s="39"/>
      <c r="B20" s="42"/>
      <c r="C20" s="41"/>
      <c r="D20" s="123"/>
      <c r="F20" s="186"/>
    </row>
    <row r="21" spans="1:6" x14ac:dyDescent="0.25">
      <c r="A21" s="39"/>
      <c r="B21" s="37"/>
      <c r="C21" s="41"/>
      <c r="D21" s="123"/>
      <c r="F21" s="186"/>
    </row>
    <row r="22" spans="1:6" x14ac:dyDescent="0.25">
      <c r="A22" s="35"/>
      <c r="B22" s="42"/>
      <c r="C22" s="36"/>
      <c r="D22" s="123"/>
      <c r="F22" s="186"/>
    </row>
    <row r="23" spans="1:6" x14ac:dyDescent="0.25">
      <c r="A23" s="35"/>
      <c r="B23" s="42"/>
      <c r="C23" s="41"/>
      <c r="D23" s="123"/>
      <c r="F23" s="186"/>
    </row>
    <row r="24" spans="1:6" ht="28.5" customHeight="1" x14ac:dyDescent="0.25">
      <c r="A24" s="19"/>
      <c r="B24" s="31"/>
      <c r="C24" s="19"/>
      <c r="D24" s="123"/>
      <c r="F24" s="186"/>
    </row>
    <row r="25" spans="1:6" x14ac:dyDescent="0.25">
      <c r="A25" s="21"/>
      <c r="B25" s="26"/>
      <c r="C25" s="19"/>
      <c r="D25" s="123"/>
      <c r="F25" s="186"/>
    </row>
    <row r="26" spans="1:6" x14ac:dyDescent="0.25">
      <c r="A26" s="21"/>
      <c r="B26" s="26"/>
      <c r="C26" s="19"/>
      <c r="D26" s="123"/>
      <c r="F26" s="186"/>
    </row>
    <row r="27" spans="1:6" x14ac:dyDescent="0.25">
      <c r="A27" s="21"/>
      <c r="B27" s="26"/>
      <c r="C27" s="19"/>
      <c r="D27" s="123"/>
      <c r="F27" s="186"/>
    </row>
    <row r="28" spans="1:6" x14ac:dyDescent="0.25">
      <c r="A28" s="21"/>
      <c r="B28" s="26"/>
      <c r="C28" s="19"/>
      <c r="D28" s="123"/>
      <c r="F28" s="186"/>
    </row>
    <row r="29" spans="1:6" x14ac:dyDescent="0.25">
      <c r="A29" s="21"/>
      <c r="B29" s="26"/>
      <c r="C29" s="19"/>
      <c r="D29" s="123"/>
      <c r="F29" s="186"/>
    </row>
    <row r="30" spans="1:6" x14ac:dyDescent="0.25">
      <c r="A30" s="21"/>
      <c r="B30" s="26"/>
      <c r="C30" s="19"/>
      <c r="D30" s="123"/>
      <c r="F30" s="186"/>
    </row>
    <row r="31" spans="1:6" x14ac:dyDescent="0.25">
      <c r="A31" s="21"/>
      <c r="B31" s="26"/>
      <c r="C31" s="19"/>
      <c r="D31" s="123"/>
      <c r="F31" s="186"/>
    </row>
    <row r="32" spans="1:6" x14ac:dyDescent="0.25">
      <c r="A32" s="21"/>
      <c r="B32" s="26"/>
      <c r="C32" s="19"/>
      <c r="D32" s="123"/>
      <c r="F32" s="186"/>
    </row>
    <row r="33" spans="1:6" x14ac:dyDescent="0.25">
      <c r="A33" s="21"/>
      <c r="B33" s="26"/>
      <c r="C33" s="19"/>
      <c r="D33" s="123"/>
      <c r="F33" s="186"/>
    </row>
    <row r="34" spans="1:6" x14ac:dyDescent="0.25">
      <c r="A34" s="21"/>
      <c r="B34" s="26"/>
      <c r="C34" s="19"/>
      <c r="D34" s="123"/>
      <c r="F34" s="186"/>
    </row>
    <row r="35" spans="1:6" x14ac:dyDescent="0.25">
      <c r="A35" s="21"/>
      <c r="B35" s="26"/>
      <c r="C35" s="19"/>
      <c r="D35" s="123"/>
      <c r="F35" s="186"/>
    </row>
    <row r="36" spans="1:6" x14ac:dyDescent="0.25">
      <c r="A36" s="21"/>
      <c r="B36" s="26"/>
      <c r="C36" s="19"/>
      <c r="D36" s="123"/>
      <c r="F36" s="186"/>
    </row>
    <row r="37" spans="1:6" x14ac:dyDescent="0.25">
      <c r="A37" s="21"/>
      <c r="B37" s="26"/>
      <c r="C37" s="19"/>
      <c r="D37" s="123"/>
      <c r="F37" s="186"/>
    </row>
    <row r="38" spans="1:6" x14ac:dyDescent="0.25">
      <c r="A38" s="21"/>
      <c r="B38" s="26"/>
      <c r="C38" s="19"/>
      <c r="D38" s="123"/>
      <c r="F38" s="186"/>
    </row>
    <row r="39" spans="1:6" x14ac:dyDescent="0.25">
      <c r="A39" s="21"/>
      <c r="B39" s="26"/>
      <c r="C39" s="19"/>
      <c r="D39" s="123"/>
      <c r="F39" s="186"/>
    </row>
    <row r="40" spans="1:6" x14ac:dyDescent="0.25">
      <c r="A40" s="21"/>
      <c r="B40" s="26"/>
      <c r="C40" s="19"/>
      <c r="D40" s="123"/>
      <c r="F40" s="186"/>
    </row>
    <row r="41" spans="1:6" x14ac:dyDescent="0.25">
      <c r="A41" s="21"/>
      <c r="B41" s="26"/>
      <c r="C41" s="19"/>
      <c r="D41" s="123"/>
      <c r="F41" s="186"/>
    </row>
    <row r="42" spans="1:6" ht="24.75" customHeight="1" thickBot="1" x14ac:dyDescent="0.3">
      <c r="A42" s="19"/>
      <c r="B42" s="19" t="s">
        <v>29</v>
      </c>
      <c r="C42" s="19"/>
      <c r="D42" s="124"/>
      <c r="E42" s="182" t="s">
        <v>19</v>
      </c>
      <c r="F42" s="187">
        <f>SUM(F10:F41)</f>
        <v>0</v>
      </c>
    </row>
    <row r="43" spans="1:6" ht="16.5" thickTop="1" x14ac:dyDescent="0.25">
      <c r="A43" s="21"/>
      <c r="C43" s="19"/>
      <c r="D43" s="123"/>
      <c r="F43" s="186"/>
    </row>
    <row r="44" spans="1:6" x14ac:dyDescent="0.25">
      <c r="A44" s="21"/>
      <c r="B44" s="27" t="s">
        <v>20</v>
      </c>
      <c r="C44" s="19"/>
      <c r="D44" s="123"/>
      <c r="F44" s="186"/>
    </row>
    <row r="45" spans="1:6" x14ac:dyDescent="0.25">
      <c r="A45" s="38"/>
      <c r="B45" s="30" t="s">
        <v>30</v>
      </c>
      <c r="C45" s="28"/>
      <c r="D45" s="128"/>
      <c r="E45" s="188"/>
      <c r="F45" s="189"/>
    </row>
    <row r="46" spans="1:6" x14ac:dyDescent="0.25">
      <c r="A46" s="277" t="s">
        <v>31</v>
      </c>
      <c r="B46" s="277"/>
      <c r="C46" s="277"/>
      <c r="D46" s="277"/>
      <c r="E46" s="277"/>
      <c r="F46" s="277"/>
    </row>
    <row r="47" spans="1:6" x14ac:dyDescent="0.25">
      <c r="A47" s="221"/>
      <c r="B47" s="221"/>
      <c r="C47" s="221"/>
      <c r="D47" s="221"/>
      <c r="E47" s="221"/>
      <c r="F47" s="221"/>
    </row>
    <row r="48" spans="1:6" x14ac:dyDescent="0.25">
      <c r="A48" s="221"/>
      <c r="B48" s="221"/>
      <c r="C48" s="221"/>
      <c r="D48" s="221"/>
      <c r="E48" s="221"/>
      <c r="F48" s="221"/>
    </row>
    <row r="49" spans="1:6" x14ac:dyDescent="0.25">
      <c r="A49" s="47"/>
      <c r="B49" s="33"/>
      <c r="C49" s="46"/>
      <c r="D49" s="129"/>
      <c r="E49" s="190"/>
      <c r="F49" s="191"/>
    </row>
    <row r="50" spans="1:6" x14ac:dyDescent="0.25">
      <c r="A50" s="47"/>
      <c r="B50" s="33" t="s">
        <v>23</v>
      </c>
      <c r="C50" s="46"/>
      <c r="D50" s="129"/>
      <c r="E50" s="190"/>
      <c r="F50" s="191"/>
    </row>
    <row r="51" spans="1:6" x14ac:dyDescent="0.25">
      <c r="A51" s="47" t="s">
        <v>10</v>
      </c>
      <c r="B51" s="33" t="s">
        <v>32</v>
      </c>
      <c r="C51" s="46"/>
      <c r="D51" s="129"/>
      <c r="E51" s="190"/>
      <c r="F51" s="191"/>
    </row>
    <row r="52" spans="1:6" x14ac:dyDescent="0.25">
      <c r="A52" s="47"/>
      <c r="B52" s="33"/>
      <c r="C52" s="46"/>
      <c r="D52" s="129"/>
      <c r="E52" s="190"/>
      <c r="F52" s="191"/>
    </row>
    <row r="53" spans="1:6" x14ac:dyDescent="0.25">
      <c r="A53" s="47"/>
      <c r="B53" s="33" t="s">
        <v>33</v>
      </c>
      <c r="C53" s="46"/>
      <c r="D53" s="129"/>
      <c r="E53" s="190"/>
      <c r="F53" s="191"/>
    </row>
    <row r="54" spans="1:6" x14ac:dyDescent="0.25">
      <c r="A54" s="47"/>
      <c r="B54" s="33"/>
      <c r="C54" s="46"/>
      <c r="D54" s="129"/>
      <c r="E54" s="190"/>
      <c r="F54" s="191"/>
    </row>
    <row r="55" spans="1:6" ht="31.5" x14ac:dyDescent="0.25">
      <c r="A55" s="47"/>
      <c r="B55" s="49" t="s">
        <v>34</v>
      </c>
      <c r="C55" s="48"/>
      <c r="D55" s="130"/>
      <c r="F55" s="192"/>
    </row>
    <row r="56" spans="1:6" x14ac:dyDescent="0.25">
      <c r="A56" s="47"/>
      <c r="B56" s="50"/>
      <c r="C56" s="48"/>
      <c r="D56" s="130"/>
      <c r="F56" s="192"/>
    </row>
    <row r="57" spans="1:6" ht="31.5" x14ac:dyDescent="0.25">
      <c r="A57" s="47" t="s">
        <v>13</v>
      </c>
      <c r="B57" s="150" t="s">
        <v>35</v>
      </c>
      <c r="C57" s="48" t="s">
        <v>15</v>
      </c>
      <c r="D57" s="130">
        <v>154</v>
      </c>
      <c r="E57" s="185">
        <v>0</v>
      </c>
      <c r="F57" s="186">
        <f>D57*E57</f>
        <v>0</v>
      </c>
    </row>
    <row r="58" spans="1:6" x14ac:dyDescent="0.25">
      <c r="A58" s="47"/>
      <c r="C58" s="48"/>
      <c r="D58" s="130"/>
      <c r="E58" s="193"/>
      <c r="F58" s="192"/>
    </row>
    <row r="59" spans="1:6" x14ac:dyDescent="0.25">
      <c r="A59" s="47"/>
      <c r="B59" s="49" t="s">
        <v>36</v>
      </c>
      <c r="C59" s="48"/>
      <c r="D59" s="173"/>
      <c r="F59" s="186"/>
    </row>
    <row r="60" spans="1:6" x14ac:dyDescent="0.25">
      <c r="A60" s="47"/>
      <c r="B60" s="50"/>
      <c r="C60" s="48"/>
      <c r="D60" s="173"/>
      <c r="F60" s="186"/>
    </row>
    <row r="61" spans="1:6" ht="31.5" x14ac:dyDescent="0.25">
      <c r="A61" s="47" t="s">
        <v>16</v>
      </c>
      <c r="B61" s="150" t="s">
        <v>37</v>
      </c>
      <c r="C61" s="48" t="s">
        <v>15</v>
      </c>
      <c r="D61" s="173">
        <v>7</v>
      </c>
      <c r="E61" s="185">
        <v>0</v>
      </c>
      <c r="F61" s="186">
        <f>D61*E61</f>
        <v>0</v>
      </c>
    </row>
    <row r="62" spans="1:6" x14ac:dyDescent="0.25">
      <c r="A62" s="47"/>
      <c r="B62" s="50"/>
      <c r="C62" s="48"/>
      <c r="D62" s="130"/>
      <c r="E62" s="193"/>
      <c r="F62" s="192"/>
    </row>
    <row r="63" spans="1:6" x14ac:dyDescent="0.25">
      <c r="A63" s="47"/>
      <c r="B63" s="50"/>
      <c r="C63" s="48"/>
      <c r="D63" s="130"/>
      <c r="E63" s="193"/>
      <c r="F63" s="192"/>
    </row>
    <row r="64" spans="1:6" x14ac:dyDescent="0.25">
      <c r="A64" s="47"/>
      <c r="B64" s="50"/>
      <c r="C64" s="48"/>
      <c r="D64" s="130"/>
      <c r="E64" s="193"/>
      <c r="F64" s="192"/>
    </row>
    <row r="65" spans="1:6" x14ac:dyDescent="0.25">
      <c r="A65" s="47"/>
      <c r="B65" s="50"/>
      <c r="C65" s="48"/>
      <c r="D65" s="130"/>
      <c r="E65" s="193"/>
      <c r="F65" s="192"/>
    </row>
    <row r="66" spans="1:6" x14ac:dyDescent="0.25">
      <c r="A66" s="47"/>
      <c r="B66" s="50"/>
      <c r="C66" s="48"/>
      <c r="D66" s="130"/>
      <c r="E66" s="193"/>
      <c r="F66" s="192"/>
    </row>
    <row r="67" spans="1:6" x14ac:dyDescent="0.25">
      <c r="A67" s="47"/>
      <c r="B67" s="50"/>
      <c r="C67" s="48"/>
      <c r="D67" s="130"/>
      <c r="E67" s="193"/>
      <c r="F67" s="192"/>
    </row>
    <row r="68" spans="1:6" x14ac:dyDescent="0.25">
      <c r="A68" s="47"/>
      <c r="B68" s="50"/>
      <c r="C68" s="48"/>
      <c r="D68" s="130"/>
      <c r="E68" s="193"/>
      <c r="F68" s="192"/>
    </row>
    <row r="69" spans="1:6" x14ac:dyDescent="0.25">
      <c r="A69" s="47"/>
      <c r="B69" s="50"/>
      <c r="C69" s="48"/>
      <c r="D69" s="130"/>
      <c r="E69" s="193"/>
      <c r="F69" s="192"/>
    </row>
    <row r="70" spans="1:6" x14ac:dyDescent="0.25">
      <c r="A70" s="47"/>
      <c r="B70" s="50"/>
      <c r="C70" s="48"/>
      <c r="D70" s="130"/>
      <c r="E70" s="193"/>
      <c r="F70" s="192"/>
    </row>
    <row r="71" spans="1:6" x14ac:dyDescent="0.25">
      <c r="A71" s="47"/>
      <c r="B71" s="50"/>
      <c r="C71" s="48"/>
      <c r="D71" s="130"/>
      <c r="E71" s="193"/>
      <c r="F71" s="192"/>
    </row>
    <row r="72" spans="1:6" x14ac:dyDescent="0.25">
      <c r="A72" s="47"/>
      <c r="B72" s="50"/>
      <c r="C72" s="48"/>
      <c r="D72" s="130"/>
      <c r="E72" s="193"/>
      <c r="F72" s="192"/>
    </row>
    <row r="73" spans="1:6" x14ac:dyDescent="0.25">
      <c r="A73" s="47"/>
      <c r="B73" s="50"/>
      <c r="C73" s="48"/>
      <c r="D73" s="130"/>
      <c r="E73" s="193"/>
      <c r="F73" s="192"/>
    </row>
    <row r="74" spans="1:6" x14ac:dyDescent="0.25">
      <c r="A74" s="47"/>
      <c r="B74" s="50"/>
      <c r="C74" s="48"/>
      <c r="D74" s="130"/>
      <c r="E74" s="193"/>
      <c r="F74" s="192"/>
    </row>
    <row r="75" spans="1:6" x14ac:dyDescent="0.25">
      <c r="A75" s="47"/>
      <c r="B75" s="50"/>
      <c r="C75" s="48"/>
      <c r="D75" s="130"/>
      <c r="E75" s="193"/>
      <c r="F75" s="192"/>
    </row>
    <row r="76" spans="1:6" x14ac:dyDescent="0.25">
      <c r="A76" s="47"/>
      <c r="B76" s="50"/>
      <c r="C76" s="48"/>
      <c r="D76" s="130"/>
      <c r="E76" s="193"/>
      <c r="F76" s="192"/>
    </row>
    <row r="77" spans="1:6" x14ac:dyDescent="0.25">
      <c r="A77" s="47"/>
      <c r="B77" s="50"/>
      <c r="C77" s="48"/>
      <c r="D77" s="130"/>
      <c r="E77" s="193"/>
      <c r="F77" s="192"/>
    </row>
    <row r="78" spans="1:6" x14ac:dyDescent="0.25">
      <c r="A78" s="47"/>
      <c r="B78" s="50"/>
      <c r="C78" s="48"/>
      <c r="D78" s="130"/>
      <c r="E78" s="193"/>
      <c r="F78" s="192"/>
    </row>
    <row r="79" spans="1:6" x14ac:dyDescent="0.25">
      <c r="A79" s="47"/>
      <c r="B79" s="50"/>
      <c r="C79" s="48"/>
      <c r="D79" s="130"/>
      <c r="E79" s="193"/>
      <c r="F79" s="192"/>
    </row>
    <row r="80" spans="1:6" x14ac:dyDescent="0.25">
      <c r="A80" s="47"/>
      <c r="B80" s="50"/>
      <c r="C80" s="48"/>
      <c r="D80" s="130"/>
      <c r="E80" s="193"/>
      <c r="F80" s="192"/>
    </row>
    <row r="81" spans="1:6" x14ac:dyDescent="0.25">
      <c r="A81" s="47"/>
      <c r="B81" s="50"/>
      <c r="C81" s="48"/>
      <c r="D81" s="130"/>
      <c r="E81" s="193"/>
      <c r="F81" s="192"/>
    </row>
    <row r="82" spans="1:6" x14ac:dyDescent="0.25">
      <c r="A82" s="47"/>
      <c r="B82" s="50"/>
      <c r="C82" s="48"/>
      <c r="D82" s="130"/>
      <c r="E82" s="193"/>
      <c r="F82" s="192"/>
    </row>
    <row r="83" spans="1:6" x14ac:dyDescent="0.25">
      <c r="A83" s="47"/>
      <c r="B83" s="50"/>
      <c r="C83" s="48"/>
      <c r="D83" s="130"/>
      <c r="E83" s="193"/>
      <c r="F83" s="192"/>
    </row>
    <row r="84" spans="1:6" x14ac:dyDescent="0.25">
      <c r="A84" s="47"/>
      <c r="B84" s="50"/>
      <c r="C84" s="48"/>
      <c r="D84" s="130"/>
      <c r="E84" s="193"/>
      <c r="F84" s="192"/>
    </row>
    <row r="85" spans="1:6" x14ac:dyDescent="0.25">
      <c r="A85" s="47"/>
      <c r="B85" s="50"/>
      <c r="C85" s="48"/>
      <c r="D85" s="130"/>
      <c r="E85" s="193"/>
      <c r="F85" s="192"/>
    </row>
    <row r="86" spans="1:6" x14ac:dyDescent="0.25">
      <c r="A86" s="47"/>
      <c r="B86" s="32"/>
      <c r="C86" s="48"/>
      <c r="D86" s="130"/>
      <c r="E86" s="193"/>
      <c r="F86" s="194"/>
    </row>
    <row r="87" spans="1:6" ht="24.75" customHeight="1" thickBot="1" x14ac:dyDescent="0.3">
      <c r="A87" s="19"/>
      <c r="B87" s="19" t="s">
        <v>29</v>
      </c>
      <c r="C87" s="19"/>
      <c r="D87" s="124"/>
      <c r="E87" s="182" t="s">
        <v>19</v>
      </c>
      <c r="F87" s="187">
        <f>SUM(F53:F86)</f>
        <v>0</v>
      </c>
    </row>
    <row r="88" spans="1:6" ht="16.5" thickTop="1" x14ac:dyDescent="0.25">
      <c r="A88" s="47"/>
      <c r="B88" s="32"/>
      <c r="C88" s="48"/>
      <c r="D88" s="130"/>
      <c r="E88" s="193"/>
      <c r="F88" s="194"/>
    </row>
    <row r="89" spans="1:6" x14ac:dyDescent="0.25">
      <c r="A89" s="47"/>
      <c r="B89" s="32"/>
      <c r="C89" s="48"/>
      <c r="D89" s="130"/>
      <c r="E89" s="193"/>
      <c r="F89" s="194"/>
    </row>
    <row r="90" spans="1:6" x14ac:dyDescent="0.25">
      <c r="A90" s="47"/>
      <c r="B90" s="27" t="s">
        <v>38</v>
      </c>
      <c r="C90" s="48"/>
      <c r="D90" s="130"/>
      <c r="E90" s="193"/>
      <c r="F90" s="192"/>
    </row>
    <row r="91" spans="1:6" x14ac:dyDescent="0.25">
      <c r="A91" s="51"/>
      <c r="B91" s="52" t="s">
        <v>39</v>
      </c>
      <c r="C91" s="53"/>
      <c r="D91" s="131"/>
      <c r="E91" s="195"/>
      <c r="F91" s="196"/>
    </row>
    <row r="92" spans="1:6" x14ac:dyDescent="0.25">
      <c r="A92" s="277" t="s">
        <v>40</v>
      </c>
      <c r="B92" s="277"/>
      <c r="C92" s="277"/>
      <c r="D92" s="277"/>
      <c r="E92" s="277"/>
      <c r="F92" s="277"/>
    </row>
    <row r="93" spans="1:6" x14ac:dyDescent="0.25">
      <c r="A93" s="221"/>
      <c r="B93" s="221"/>
      <c r="C93" s="221"/>
      <c r="D93" s="221"/>
      <c r="E93" s="221"/>
      <c r="F93" s="221"/>
    </row>
    <row r="94" spans="1:6" x14ac:dyDescent="0.25">
      <c r="A94" s="46"/>
      <c r="B94" s="33"/>
      <c r="C94" s="46"/>
      <c r="D94" s="129"/>
      <c r="E94" s="190"/>
      <c r="F94" s="191"/>
    </row>
    <row r="95" spans="1:6" x14ac:dyDescent="0.25">
      <c r="A95" s="46"/>
      <c r="B95" s="33" t="s">
        <v>23</v>
      </c>
      <c r="C95" s="46"/>
      <c r="D95" s="129"/>
      <c r="E95" s="190"/>
      <c r="F95" s="191"/>
    </row>
    <row r="96" spans="1:6" x14ac:dyDescent="0.25">
      <c r="A96" s="46" t="s">
        <v>10</v>
      </c>
      <c r="B96" s="33" t="s">
        <v>41</v>
      </c>
      <c r="C96" s="46"/>
      <c r="D96" s="129"/>
      <c r="E96" s="190"/>
      <c r="F96" s="191"/>
    </row>
    <row r="97" spans="1:6" x14ac:dyDescent="0.25">
      <c r="A97" s="46"/>
      <c r="B97" s="33"/>
      <c r="C97" s="46"/>
      <c r="D97" s="129"/>
      <c r="E97" s="190"/>
      <c r="F97" s="191"/>
    </row>
    <row r="98" spans="1:6" x14ac:dyDescent="0.25">
      <c r="A98" s="46"/>
      <c r="B98" s="33" t="s">
        <v>42</v>
      </c>
      <c r="C98" s="46"/>
      <c r="D98" s="129"/>
      <c r="E98" s="190"/>
      <c r="F98" s="191"/>
    </row>
    <row r="99" spans="1:6" x14ac:dyDescent="0.25">
      <c r="A99" s="46"/>
      <c r="B99" s="33"/>
      <c r="C99" s="46"/>
      <c r="D99" s="129"/>
      <c r="E99" s="190"/>
      <c r="F99" s="191"/>
    </row>
    <row r="100" spans="1:6" x14ac:dyDescent="0.25">
      <c r="A100" s="48"/>
      <c r="B100" s="33" t="s">
        <v>43</v>
      </c>
      <c r="C100" s="48"/>
      <c r="D100" s="130"/>
      <c r="E100" s="193"/>
      <c r="F100" s="192"/>
    </row>
    <row r="101" spans="1:6" ht="14.25" customHeight="1" x14ac:dyDescent="0.25">
      <c r="A101" s="48"/>
      <c r="B101" s="33"/>
      <c r="C101" s="48"/>
      <c r="D101" s="130"/>
      <c r="E101" s="193"/>
      <c r="F101" s="192"/>
    </row>
    <row r="102" spans="1:6" x14ac:dyDescent="0.25">
      <c r="A102" s="48" t="s">
        <v>10</v>
      </c>
      <c r="B102" s="33" t="s">
        <v>44</v>
      </c>
      <c r="C102" s="48"/>
      <c r="D102" s="130"/>
      <c r="E102" s="193"/>
      <c r="F102" s="192"/>
    </row>
    <row r="103" spans="1:6" x14ac:dyDescent="0.25">
      <c r="A103" s="48"/>
      <c r="B103" s="33" t="s">
        <v>45</v>
      </c>
      <c r="C103" s="48"/>
      <c r="D103" s="130"/>
      <c r="E103" s="193"/>
      <c r="F103" s="192"/>
    </row>
    <row r="104" spans="1:6" ht="12.75" customHeight="1" x14ac:dyDescent="0.25">
      <c r="A104" s="48"/>
      <c r="B104" s="32"/>
      <c r="C104" s="48"/>
      <c r="D104" s="130"/>
      <c r="E104" s="193"/>
      <c r="F104" s="192"/>
    </row>
    <row r="105" spans="1:6" x14ac:dyDescent="0.25">
      <c r="A105" s="48" t="s">
        <v>13</v>
      </c>
      <c r="B105" s="32" t="s">
        <v>46</v>
      </c>
      <c r="C105" s="48" t="s">
        <v>15</v>
      </c>
      <c r="D105" s="130">
        <v>5</v>
      </c>
      <c r="E105" s="193">
        <v>0</v>
      </c>
      <c r="F105" s="186">
        <f>D105*E105</f>
        <v>0</v>
      </c>
    </row>
    <row r="106" spans="1:6" x14ac:dyDescent="0.25">
      <c r="A106" s="48"/>
      <c r="B106" s="32"/>
      <c r="C106" s="48"/>
      <c r="D106" s="130"/>
      <c r="E106" s="193"/>
      <c r="F106" s="192"/>
    </row>
    <row r="107" spans="1:6" x14ac:dyDescent="0.25">
      <c r="A107" s="48" t="s">
        <v>10</v>
      </c>
      <c r="B107" s="33" t="s">
        <v>47</v>
      </c>
      <c r="C107" s="48"/>
      <c r="D107" s="130"/>
      <c r="E107" s="193"/>
      <c r="F107" s="192"/>
    </row>
    <row r="108" spans="1:6" x14ac:dyDescent="0.25">
      <c r="A108" s="48"/>
      <c r="B108" s="32"/>
      <c r="C108" s="48"/>
      <c r="D108" s="130"/>
      <c r="E108" s="193"/>
      <c r="F108" s="192"/>
    </row>
    <row r="109" spans="1:6" ht="47.25" x14ac:dyDescent="0.25">
      <c r="A109" s="48" t="s">
        <v>10</v>
      </c>
      <c r="B109" s="220" t="s">
        <v>48</v>
      </c>
      <c r="C109" s="48"/>
      <c r="D109" s="130"/>
      <c r="E109" s="193"/>
      <c r="F109" s="192"/>
    </row>
    <row r="110" spans="1:6" x14ac:dyDescent="0.25">
      <c r="A110" s="48"/>
      <c r="B110" s="33"/>
      <c r="C110" s="48"/>
      <c r="D110" s="130"/>
      <c r="E110" s="193"/>
      <c r="F110" s="192"/>
    </row>
    <row r="111" spans="1:6" x14ac:dyDescent="0.25">
      <c r="A111" s="48" t="s">
        <v>16</v>
      </c>
      <c r="B111" s="32" t="s">
        <v>49</v>
      </c>
      <c r="C111" s="48" t="s">
        <v>15</v>
      </c>
      <c r="D111" s="130">
        <f>ROUND(167.8*2.8-154,0)</f>
        <v>316</v>
      </c>
      <c r="E111" s="193">
        <v>0</v>
      </c>
      <c r="F111" s="186">
        <f>D111*E111</f>
        <v>0</v>
      </c>
    </row>
    <row r="112" spans="1:6" x14ac:dyDescent="0.25">
      <c r="A112" s="48"/>
      <c r="B112" s="32"/>
      <c r="C112" s="48"/>
      <c r="D112" s="130"/>
      <c r="E112" s="193"/>
      <c r="F112" s="186"/>
    </row>
    <row r="113" spans="1:6" x14ac:dyDescent="0.25">
      <c r="A113" s="48"/>
      <c r="B113" s="32"/>
      <c r="C113" s="48"/>
      <c r="D113" s="130"/>
      <c r="E113" s="193"/>
      <c r="F113" s="186"/>
    </row>
    <row r="114" spans="1:6" x14ac:dyDescent="0.25">
      <c r="A114" s="48"/>
      <c r="B114" s="32"/>
      <c r="C114" s="48"/>
      <c r="D114" s="130"/>
      <c r="E114" s="193"/>
      <c r="F114" s="186"/>
    </row>
    <row r="115" spans="1:6" x14ac:dyDescent="0.25">
      <c r="A115" s="48"/>
      <c r="B115" s="32"/>
      <c r="C115" s="48"/>
      <c r="D115" s="130"/>
      <c r="E115" s="193"/>
      <c r="F115" s="186"/>
    </row>
    <row r="116" spans="1:6" x14ac:dyDescent="0.25">
      <c r="A116" s="48"/>
      <c r="B116" s="32"/>
      <c r="C116" s="48"/>
      <c r="D116" s="130"/>
      <c r="E116" s="193"/>
      <c r="F116" s="186"/>
    </row>
    <row r="117" spans="1:6" x14ac:dyDescent="0.25">
      <c r="A117" s="48"/>
      <c r="B117" s="32"/>
      <c r="C117" s="48"/>
      <c r="D117" s="130"/>
      <c r="E117" s="193"/>
      <c r="F117" s="186"/>
    </row>
    <row r="118" spans="1:6" x14ac:dyDescent="0.25">
      <c r="A118" s="48"/>
      <c r="B118" s="32"/>
      <c r="C118" s="48"/>
      <c r="D118" s="130"/>
      <c r="E118" s="193"/>
      <c r="F118" s="186"/>
    </row>
    <row r="119" spans="1:6" x14ac:dyDescent="0.25">
      <c r="A119" s="48"/>
      <c r="B119" s="32"/>
      <c r="C119" s="48"/>
      <c r="D119" s="130"/>
      <c r="E119" s="193"/>
      <c r="F119" s="186"/>
    </row>
    <row r="120" spans="1:6" x14ac:dyDescent="0.25">
      <c r="A120" s="48"/>
      <c r="B120" s="32"/>
      <c r="C120" s="48"/>
      <c r="D120" s="130"/>
      <c r="E120" s="193"/>
      <c r="F120" s="186"/>
    </row>
    <row r="121" spans="1:6" x14ac:dyDescent="0.25">
      <c r="A121" s="48"/>
      <c r="B121" s="32"/>
      <c r="C121" s="48"/>
      <c r="D121" s="130"/>
      <c r="E121" s="193"/>
      <c r="F121" s="186"/>
    </row>
    <row r="122" spans="1:6" x14ac:dyDescent="0.25">
      <c r="A122" s="48"/>
      <c r="B122" s="32"/>
      <c r="C122" s="48"/>
      <c r="D122" s="130"/>
      <c r="E122" s="193"/>
      <c r="F122" s="186"/>
    </row>
    <row r="123" spans="1:6" x14ac:dyDescent="0.25">
      <c r="A123" s="48"/>
      <c r="B123" s="32"/>
      <c r="C123" s="48"/>
      <c r="D123" s="130"/>
      <c r="E123" s="193"/>
      <c r="F123" s="186"/>
    </row>
    <row r="124" spans="1:6" x14ac:dyDescent="0.25">
      <c r="A124" s="48"/>
      <c r="B124" s="32"/>
      <c r="C124" s="48"/>
      <c r="D124" s="130"/>
      <c r="E124" s="193"/>
      <c r="F124" s="186"/>
    </row>
    <row r="125" spans="1:6" x14ac:dyDescent="0.25">
      <c r="A125" s="48"/>
      <c r="B125" s="32"/>
      <c r="C125" s="48"/>
      <c r="D125" s="130"/>
      <c r="E125" s="193"/>
      <c r="F125" s="186"/>
    </row>
    <row r="126" spans="1:6" x14ac:dyDescent="0.25">
      <c r="A126" s="48"/>
      <c r="B126" s="32"/>
      <c r="C126" s="48"/>
      <c r="D126" s="130"/>
      <c r="E126" s="193"/>
      <c r="F126" s="186"/>
    </row>
    <row r="127" spans="1:6" x14ac:dyDescent="0.25">
      <c r="A127" s="48"/>
      <c r="B127" s="32"/>
      <c r="C127" s="48"/>
      <c r="D127" s="130"/>
      <c r="E127" s="193"/>
      <c r="F127" s="186"/>
    </row>
    <row r="128" spans="1:6" x14ac:dyDescent="0.25">
      <c r="A128" s="48"/>
      <c r="B128" s="32"/>
      <c r="C128" s="48"/>
      <c r="D128" s="130"/>
      <c r="E128" s="193"/>
      <c r="F128" s="186"/>
    </row>
    <row r="129" spans="1:6" x14ac:dyDescent="0.25">
      <c r="A129" s="48"/>
      <c r="B129" s="32"/>
      <c r="C129" s="48"/>
      <c r="D129" s="130"/>
      <c r="E129" s="193"/>
      <c r="F129" s="186"/>
    </row>
    <row r="130" spans="1:6" x14ac:dyDescent="0.25">
      <c r="A130" s="48"/>
      <c r="B130" s="32"/>
      <c r="C130" s="48"/>
      <c r="D130" s="130"/>
      <c r="E130" s="193"/>
      <c r="F130" s="186"/>
    </row>
    <row r="131" spans="1:6" x14ac:dyDescent="0.25">
      <c r="A131" s="48"/>
      <c r="B131" s="32"/>
      <c r="C131" s="48"/>
      <c r="D131" s="130"/>
      <c r="E131" s="193"/>
      <c r="F131" s="186"/>
    </row>
    <row r="132" spans="1:6" x14ac:dyDescent="0.25">
      <c r="A132" s="48"/>
      <c r="B132" s="32"/>
      <c r="C132" s="48"/>
      <c r="D132" s="130"/>
      <c r="E132" s="193"/>
      <c r="F132" s="186"/>
    </row>
    <row r="133" spans="1:6" x14ac:dyDescent="0.25">
      <c r="A133" s="48"/>
      <c r="B133" s="32"/>
      <c r="C133" s="48"/>
      <c r="D133" s="130"/>
      <c r="E133" s="193"/>
      <c r="F133" s="192"/>
    </row>
    <row r="134" spans="1:6" ht="24.75" customHeight="1" thickBot="1" x14ac:dyDescent="0.3">
      <c r="A134" s="19"/>
      <c r="B134" s="19" t="s">
        <v>29</v>
      </c>
      <c r="C134" s="19"/>
      <c r="D134" s="124"/>
      <c r="E134" s="182" t="s">
        <v>19</v>
      </c>
      <c r="F134" s="187">
        <f>SUM(F100:F133)</f>
        <v>0</v>
      </c>
    </row>
    <row r="135" spans="1:6" ht="12" customHeight="1" thickTop="1" x14ac:dyDescent="0.25">
      <c r="A135" s="48"/>
      <c r="B135" s="32"/>
      <c r="C135" s="48"/>
      <c r="D135" s="130"/>
      <c r="E135" s="193"/>
      <c r="F135" s="192"/>
    </row>
    <row r="136" spans="1:6" ht="12" customHeight="1" x14ac:dyDescent="0.25">
      <c r="A136" s="48"/>
      <c r="B136" s="32"/>
      <c r="C136" s="48"/>
      <c r="D136" s="130"/>
      <c r="E136" s="193"/>
      <c r="F136" s="192"/>
    </row>
    <row r="137" spans="1:6" ht="11.25" customHeight="1" x14ac:dyDescent="0.25">
      <c r="A137" s="48"/>
      <c r="B137" s="54" t="s">
        <v>50</v>
      </c>
      <c r="C137" s="48"/>
      <c r="D137" s="130"/>
      <c r="E137" s="193"/>
      <c r="F137" s="192"/>
    </row>
    <row r="138" spans="1:6" x14ac:dyDescent="0.25">
      <c r="A138" s="53"/>
      <c r="B138" s="52" t="s">
        <v>51</v>
      </c>
      <c r="C138" s="53"/>
      <c r="D138" s="131"/>
      <c r="E138" s="195"/>
      <c r="F138" s="197"/>
    </row>
    <row r="139" spans="1:6" x14ac:dyDescent="0.25">
      <c r="A139" s="277" t="s">
        <v>52</v>
      </c>
      <c r="B139" s="277"/>
      <c r="C139" s="277"/>
      <c r="D139" s="277"/>
      <c r="E139" s="277"/>
      <c r="F139" s="277"/>
    </row>
    <row r="140" spans="1:6" x14ac:dyDescent="0.25">
      <c r="A140" s="221"/>
      <c r="B140" s="221"/>
      <c r="C140" s="221"/>
      <c r="D140" s="221"/>
      <c r="E140" s="221"/>
      <c r="F140" s="221"/>
    </row>
    <row r="141" spans="1:6" x14ac:dyDescent="0.25">
      <c r="A141" s="221"/>
      <c r="B141" s="221"/>
      <c r="C141" s="221"/>
      <c r="D141" s="221"/>
      <c r="E141" s="221"/>
      <c r="F141" s="221"/>
    </row>
    <row r="142" spans="1:6" x14ac:dyDescent="0.25">
      <c r="A142" s="221"/>
      <c r="B142" s="221"/>
      <c r="C142" s="221"/>
      <c r="D142" s="221"/>
      <c r="E142" s="221"/>
      <c r="F142" s="221"/>
    </row>
    <row r="143" spans="1:6" x14ac:dyDescent="0.25">
      <c r="A143" s="46"/>
      <c r="B143" s="33"/>
      <c r="C143" s="46"/>
      <c r="D143" s="129"/>
      <c r="E143" s="190"/>
      <c r="F143" s="191"/>
    </row>
    <row r="144" spans="1:6" x14ac:dyDescent="0.25">
      <c r="A144" s="46"/>
      <c r="B144" s="33" t="s">
        <v>23</v>
      </c>
      <c r="C144" s="46"/>
      <c r="D144" s="129"/>
      <c r="E144" s="190"/>
      <c r="F144" s="191"/>
    </row>
    <row r="145" spans="1:9" x14ac:dyDescent="0.25">
      <c r="A145" s="46" t="s">
        <v>10</v>
      </c>
      <c r="B145" s="33" t="s">
        <v>53</v>
      </c>
      <c r="C145" s="46"/>
      <c r="D145" s="129"/>
      <c r="E145" s="190"/>
      <c r="F145" s="191"/>
    </row>
    <row r="146" spans="1:9" x14ac:dyDescent="0.25">
      <c r="A146" s="46"/>
      <c r="B146" s="33"/>
      <c r="C146" s="46"/>
      <c r="D146" s="129"/>
      <c r="E146" s="190"/>
      <c r="F146" s="191"/>
    </row>
    <row r="147" spans="1:9" x14ac:dyDescent="0.25">
      <c r="A147" s="46"/>
      <c r="B147" s="33" t="s">
        <v>54</v>
      </c>
      <c r="C147" s="46"/>
      <c r="D147" s="129"/>
      <c r="E147" s="190"/>
      <c r="F147" s="191"/>
    </row>
    <row r="148" spans="1:9" x14ac:dyDescent="0.25">
      <c r="A148" s="46"/>
      <c r="B148" s="33"/>
      <c r="C148" s="46"/>
      <c r="D148" s="129"/>
      <c r="E148" s="190"/>
      <c r="F148" s="191"/>
    </row>
    <row r="149" spans="1:9" x14ac:dyDescent="0.25">
      <c r="A149" s="48"/>
      <c r="B149" s="33" t="s">
        <v>43</v>
      </c>
      <c r="C149" s="48"/>
      <c r="D149" s="130"/>
      <c r="E149" s="193"/>
      <c r="F149" s="192"/>
    </row>
    <row r="150" spans="1:9" x14ac:dyDescent="0.25">
      <c r="A150" s="48"/>
      <c r="B150" s="33"/>
      <c r="C150" s="48"/>
      <c r="D150" s="130"/>
      <c r="E150" s="193"/>
      <c r="F150" s="192"/>
    </row>
    <row r="151" spans="1:9" x14ac:dyDescent="0.25">
      <c r="A151" s="48" t="s">
        <v>10</v>
      </c>
      <c r="B151" s="33" t="s">
        <v>44</v>
      </c>
      <c r="C151" s="48"/>
      <c r="D151" s="130"/>
      <c r="E151" s="193"/>
      <c r="F151" s="192"/>
    </row>
    <row r="152" spans="1:9" x14ac:dyDescent="0.25">
      <c r="A152" s="48"/>
      <c r="B152" s="33" t="s">
        <v>45</v>
      </c>
      <c r="C152" s="48"/>
      <c r="D152" s="130"/>
      <c r="E152" s="193"/>
      <c r="F152" s="192"/>
    </row>
    <row r="153" spans="1:9" x14ac:dyDescent="0.25">
      <c r="A153" s="48"/>
      <c r="B153" s="32"/>
      <c r="C153" s="48"/>
      <c r="D153" s="130"/>
      <c r="E153" s="193"/>
      <c r="F153" s="192"/>
    </row>
    <row r="154" spans="1:9" x14ac:dyDescent="0.25">
      <c r="A154" s="48" t="s">
        <v>13</v>
      </c>
      <c r="B154" s="32" t="s">
        <v>46</v>
      </c>
      <c r="C154" s="48" t="s">
        <v>15</v>
      </c>
      <c r="D154" s="130">
        <v>1</v>
      </c>
      <c r="E154" s="193"/>
      <c r="F154" s="186">
        <f>D154*E154</f>
        <v>0</v>
      </c>
    </row>
    <row r="155" spans="1:9" x14ac:dyDescent="0.25">
      <c r="A155" s="48"/>
      <c r="B155" s="32"/>
      <c r="C155" s="48"/>
      <c r="D155" s="130"/>
      <c r="E155" s="193"/>
      <c r="F155" s="192"/>
    </row>
    <row r="156" spans="1:9" x14ac:dyDescent="0.25">
      <c r="A156" s="48" t="s">
        <v>10</v>
      </c>
      <c r="B156" s="33" t="s">
        <v>47</v>
      </c>
      <c r="C156" s="48"/>
      <c r="D156" s="130"/>
      <c r="E156" s="193"/>
      <c r="F156" s="192"/>
    </row>
    <row r="157" spans="1:9" x14ac:dyDescent="0.25">
      <c r="A157" s="48"/>
      <c r="B157" s="32"/>
      <c r="C157" s="48"/>
      <c r="D157" s="130"/>
      <c r="E157" s="193"/>
      <c r="F157" s="192"/>
    </row>
    <row r="158" spans="1:9" ht="31.5" x14ac:dyDescent="0.25">
      <c r="A158" s="48" t="s">
        <v>10</v>
      </c>
      <c r="B158" s="174" t="s">
        <v>55</v>
      </c>
      <c r="C158" s="48"/>
      <c r="D158" s="130"/>
      <c r="E158" s="193"/>
      <c r="F158" s="192"/>
    </row>
    <row r="159" spans="1:9" x14ac:dyDescent="0.25">
      <c r="A159" s="48"/>
      <c r="B159" s="32"/>
      <c r="C159" s="48"/>
      <c r="D159" s="130"/>
      <c r="E159" s="193"/>
      <c r="F159" s="192"/>
      <c r="I159" s="130"/>
    </row>
    <row r="160" spans="1:9" x14ac:dyDescent="0.25">
      <c r="A160" s="48" t="s">
        <v>16</v>
      </c>
      <c r="B160" s="32" t="s">
        <v>49</v>
      </c>
      <c r="C160" s="48" t="s">
        <v>15</v>
      </c>
      <c r="D160" s="130">
        <f>ROUND(366*2.8-154-0.9*2.1*19,0)</f>
        <v>835</v>
      </c>
      <c r="E160" s="193">
        <v>0</v>
      </c>
      <c r="F160" s="186">
        <f>D160*E160</f>
        <v>0</v>
      </c>
    </row>
    <row r="161" spans="1:6" x14ac:dyDescent="0.25">
      <c r="A161" s="48"/>
      <c r="B161" s="32"/>
      <c r="C161" s="48"/>
      <c r="D161" s="130"/>
      <c r="E161" s="193"/>
      <c r="F161" s="186"/>
    </row>
    <row r="162" spans="1:6" x14ac:dyDescent="0.25">
      <c r="A162" s="48"/>
      <c r="B162" s="32"/>
      <c r="C162" s="48"/>
      <c r="D162" s="130"/>
      <c r="E162" s="193"/>
      <c r="F162" s="186"/>
    </row>
    <row r="163" spans="1:6" x14ac:dyDescent="0.25">
      <c r="A163" s="48"/>
      <c r="B163" s="32"/>
      <c r="C163" s="48"/>
      <c r="D163" s="130"/>
      <c r="E163" s="193"/>
      <c r="F163" s="186"/>
    </row>
    <row r="164" spans="1:6" x14ac:dyDescent="0.25">
      <c r="A164" s="48"/>
      <c r="B164" s="32"/>
      <c r="C164" s="48"/>
      <c r="D164" s="130"/>
      <c r="E164" s="193"/>
      <c r="F164" s="186"/>
    </row>
    <row r="165" spans="1:6" x14ac:dyDescent="0.25">
      <c r="A165" s="48"/>
      <c r="B165" s="32"/>
      <c r="C165" s="48"/>
      <c r="D165" s="130"/>
      <c r="E165" s="193"/>
      <c r="F165" s="186"/>
    </row>
    <row r="166" spans="1:6" x14ac:dyDescent="0.25">
      <c r="A166" s="48"/>
      <c r="B166" s="32"/>
      <c r="C166" s="48"/>
      <c r="D166" s="130"/>
      <c r="E166" s="193"/>
      <c r="F166" s="186"/>
    </row>
    <row r="167" spans="1:6" x14ac:dyDescent="0.25">
      <c r="A167" s="48"/>
      <c r="B167" s="32"/>
      <c r="C167" s="48"/>
      <c r="D167" s="130"/>
      <c r="E167" s="193"/>
      <c r="F167" s="186"/>
    </row>
    <row r="168" spans="1:6" x14ac:dyDescent="0.25">
      <c r="A168" s="48"/>
      <c r="B168" s="32"/>
      <c r="C168" s="48"/>
      <c r="D168" s="130"/>
      <c r="E168" s="193"/>
      <c r="F168" s="186"/>
    </row>
    <row r="169" spans="1:6" x14ac:dyDescent="0.25">
      <c r="A169" s="48"/>
      <c r="B169" s="32"/>
      <c r="C169" s="48"/>
      <c r="D169" s="130"/>
      <c r="E169" s="193"/>
      <c r="F169" s="186"/>
    </row>
    <row r="170" spans="1:6" x14ac:dyDescent="0.25">
      <c r="A170" s="48"/>
      <c r="B170" s="32"/>
      <c r="C170" s="48"/>
      <c r="D170" s="130"/>
      <c r="E170" s="193"/>
      <c r="F170" s="186"/>
    </row>
    <row r="171" spans="1:6" x14ac:dyDescent="0.25">
      <c r="A171" s="48"/>
      <c r="B171" s="32"/>
      <c r="C171" s="48"/>
      <c r="D171" s="130"/>
      <c r="E171" s="193"/>
      <c r="F171" s="186"/>
    </row>
    <row r="172" spans="1:6" x14ac:dyDescent="0.25">
      <c r="A172" s="48"/>
      <c r="B172" s="32"/>
      <c r="C172" s="48"/>
      <c r="D172" s="130"/>
      <c r="E172" s="193"/>
      <c r="F172" s="186"/>
    </row>
    <row r="173" spans="1:6" x14ac:dyDescent="0.25">
      <c r="A173" s="48"/>
      <c r="B173" s="32"/>
      <c r="C173" s="48"/>
      <c r="D173" s="130"/>
      <c r="E173" s="193"/>
      <c r="F173" s="186"/>
    </row>
    <row r="174" spans="1:6" x14ac:dyDescent="0.25">
      <c r="A174" s="48"/>
      <c r="B174" s="32"/>
      <c r="C174" s="48"/>
      <c r="D174" s="130"/>
      <c r="E174" s="193"/>
      <c r="F174" s="186"/>
    </row>
    <row r="175" spans="1:6" x14ac:dyDescent="0.25">
      <c r="A175" s="48"/>
      <c r="B175" s="32"/>
      <c r="C175" s="48"/>
      <c r="D175" s="130"/>
      <c r="E175" s="193"/>
      <c r="F175" s="186"/>
    </row>
    <row r="176" spans="1:6" x14ac:dyDescent="0.25">
      <c r="A176" s="48"/>
      <c r="B176" s="32"/>
      <c r="C176" s="48"/>
      <c r="D176" s="130"/>
      <c r="E176" s="193"/>
      <c r="F176" s="186"/>
    </row>
    <row r="177" spans="1:6" x14ac:dyDescent="0.25">
      <c r="A177" s="48"/>
      <c r="B177" s="32"/>
      <c r="C177" s="48"/>
      <c r="D177" s="130"/>
      <c r="E177" s="193"/>
      <c r="F177" s="186"/>
    </row>
    <row r="178" spans="1:6" x14ac:dyDescent="0.25">
      <c r="A178" s="48"/>
      <c r="B178" s="32"/>
      <c r="C178" s="48"/>
      <c r="D178" s="130"/>
      <c r="E178" s="193"/>
      <c r="F178" s="186"/>
    </row>
    <row r="179" spans="1:6" x14ac:dyDescent="0.25">
      <c r="A179" s="48"/>
      <c r="B179" s="32"/>
      <c r="C179" s="48"/>
      <c r="D179" s="130"/>
      <c r="E179" s="193"/>
      <c r="F179" s="186"/>
    </row>
    <row r="180" spans="1:6" x14ac:dyDescent="0.25">
      <c r="A180" s="48"/>
      <c r="B180" s="32"/>
      <c r="C180" s="48"/>
      <c r="D180" s="130"/>
      <c r="E180" s="193"/>
      <c r="F180" s="186"/>
    </row>
    <row r="181" spans="1:6" x14ac:dyDescent="0.25">
      <c r="A181" s="48"/>
      <c r="B181" s="32"/>
      <c r="C181" s="48"/>
      <c r="D181" s="130"/>
      <c r="E181" s="193"/>
      <c r="F181" s="192"/>
    </row>
    <row r="182" spans="1:6" ht="16.5" thickBot="1" x14ac:dyDescent="0.3">
      <c r="A182" s="19"/>
      <c r="B182" s="19" t="s">
        <v>29</v>
      </c>
      <c r="C182" s="19"/>
      <c r="D182" s="124"/>
      <c r="E182" s="182" t="s">
        <v>19</v>
      </c>
      <c r="F182" s="187">
        <f>SUM(F149:F181)</f>
        <v>0</v>
      </c>
    </row>
    <row r="183" spans="1:6" ht="16.5" thickTop="1" x14ac:dyDescent="0.25">
      <c r="A183" s="48"/>
      <c r="B183" s="32"/>
      <c r="C183" s="48"/>
      <c r="D183" s="130"/>
      <c r="E183" s="193"/>
      <c r="F183" s="192"/>
    </row>
    <row r="184" spans="1:6" x14ac:dyDescent="0.25">
      <c r="A184" s="48"/>
      <c r="B184" s="32"/>
      <c r="C184" s="48"/>
      <c r="D184" s="130"/>
      <c r="E184" s="193"/>
      <c r="F184" s="192"/>
    </row>
    <row r="185" spans="1:6" x14ac:dyDescent="0.25">
      <c r="A185" s="48"/>
      <c r="B185" s="54" t="s">
        <v>56</v>
      </c>
      <c r="C185" s="48"/>
      <c r="D185" s="130"/>
      <c r="E185" s="193"/>
      <c r="F185" s="192"/>
    </row>
    <row r="186" spans="1:6" x14ac:dyDescent="0.25">
      <c r="A186" s="53"/>
      <c r="B186" s="52" t="s">
        <v>57</v>
      </c>
      <c r="C186" s="53"/>
      <c r="D186" s="131"/>
      <c r="E186" s="195"/>
      <c r="F186" s="197"/>
    </row>
    <row r="187" spans="1:6" x14ac:dyDescent="0.25">
      <c r="A187" s="277" t="s">
        <v>58</v>
      </c>
      <c r="B187" s="277"/>
      <c r="C187" s="277"/>
      <c r="D187" s="277"/>
      <c r="E187" s="277"/>
      <c r="F187" s="277"/>
    </row>
    <row r="188" spans="1:6" x14ac:dyDescent="0.25">
      <c r="A188" s="46"/>
      <c r="B188" s="33"/>
      <c r="C188" s="46"/>
      <c r="D188" s="129"/>
      <c r="E188" s="190"/>
      <c r="F188" s="191"/>
    </row>
    <row r="189" spans="1:6" x14ac:dyDescent="0.25">
      <c r="A189" s="46"/>
      <c r="B189" s="33"/>
      <c r="C189" s="46"/>
      <c r="D189" s="129"/>
      <c r="E189" s="190"/>
      <c r="F189" s="191"/>
    </row>
    <row r="190" spans="1:6" x14ac:dyDescent="0.25">
      <c r="A190" s="46"/>
      <c r="B190" s="33"/>
      <c r="C190" s="46"/>
      <c r="D190" s="129"/>
      <c r="E190" s="190"/>
      <c r="F190" s="191"/>
    </row>
    <row r="191" spans="1:6" x14ac:dyDescent="0.25">
      <c r="A191" s="46"/>
      <c r="B191" s="33"/>
      <c r="C191" s="46"/>
      <c r="D191" s="129"/>
      <c r="E191" s="190"/>
      <c r="F191" s="191"/>
    </row>
    <row r="192" spans="1:6" x14ac:dyDescent="0.25">
      <c r="A192" s="46"/>
      <c r="B192" s="33"/>
      <c r="C192" s="46"/>
      <c r="D192" s="129"/>
      <c r="E192" s="190"/>
      <c r="F192" s="191"/>
    </row>
    <row r="193" spans="1:6" x14ac:dyDescent="0.25">
      <c r="A193" s="46"/>
      <c r="B193" s="33" t="s">
        <v>23</v>
      </c>
      <c r="C193" s="46"/>
      <c r="D193" s="129"/>
      <c r="E193" s="190"/>
      <c r="F193" s="191"/>
    </row>
    <row r="194" spans="1:6" x14ac:dyDescent="0.25">
      <c r="A194" s="46"/>
      <c r="B194" s="33"/>
      <c r="C194" s="46"/>
      <c r="D194" s="129"/>
      <c r="E194" s="190"/>
      <c r="F194" s="191"/>
    </row>
    <row r="195" spans="1:6" x14ac:dyDescent="0.25">
      <c r="A195" s="46" t="s">
        <v>10</v>
      </c>
      <c r="B195" s="33" t="s">
        <v>59</v>
      </c>
      <c r="C195" s="46"/>
      <c r="D195" s="129"/>
      <c r="E195" s="190"/>
      <c r="F195" s="191"/>
    </row>
    <row r="196" spans="1:6" x14ac:dyDescent="0.25">
      <c r="A196" s="46"/>
      <c r="B196" s="33"/>
      <c r="C196" s="46"/>
      <c r="D196" s="129"/>
      <c r="E196" s="190"/>
      <c r="F196" s="191"/>
    </row>
    <row r="197" spans="1:6" x14ac:dyDescent="0.25">
      <c r="A197" s="46"/>
      <c r="B197" s="33" t="s">
        <v>60</v>
      </c>
      <c r="C197" s="46"/>
      <c r="D197" s="129"/>
      <c r="E197" s="190"/>
      <c r="F197" s="191"/>
    </row>
    <row r="198" spans="1:6" x14ac:dyDescent="0.25">
      <c r="A198" s="46"/>
      <c r="B198" s="33"/>
      <c r="C198" s="46"/>
      <c r="D198" s="129"/>
      <c r="E198" s="206"/>
      <c r="F198" s="207"/>
    </row>
    <row r="199" spans="1:6" ht="47.25" x14ac:dyDescent="0.25">
      <c r="A199" s="47" t="s">
        <v>13</v>
      </c>
      <c r="B199" s="174" t="s">
        <v>61</v>
      </c>
      <c r="C199" s="48" t="s">
        <v>28</v>
      </c>
      <c r="D199" s="130">
        <v>1</v>
      </c>
      <c r="E199" s="208">
        <v>0</v>
      </c>
      <c r="F199" s="209">
        <f>D199*E199</f>
        <v>0</v>
      </c>
    </row>
    <row r="200" spans="1:6" x14ac:dyDescent="0.25">
      <c r="A200" s="48"/>
      <c r="B200" s="32"/>
      <c r="C200" s="48"/>
      <c r="D200" s="130"/>
      <c r="E200" s="208"/>
      <c r="F200" s="210"/>
    </row>
    <row r="201" spans="1:6" x14ac:dyDescent="0.25">
      <c r="A201" s="48"/>
      <c r="B201" s="33"/>
      <c r="C201" s="48"/>
      <c r="D201" s="130"/>
      <c r="E201" s="208"/>
      <c r="F201" s="210"/>
    </row>
    <row r="202" spans="1:6" x14ac:dyDescent="0.25">
      <c r="A202" s="48"/>
      <c r="B202" s="32"/>
      <c r="C202" s="48"/>
      <c r="D202" s="130"/>
      <c r="E202" s="208"/>
      <c r="F202" s="210"/>
    </row>
    <row r="203" spans="1:6" x14ac:dyDescent="0.25">
      <c r="A203" s="48"/>
      <c r="B203" s="151"/>
      <c r="C203" s="48"/>
      <c r="D203" s="130"/>
      <c r="E203" s="208"/>
      <c r="F203" s="210"/>
    </row>
    <row r="204" spans="1:6" x14ac:dyDescent="0.25">
      <c r="A204" s="48"/>
      <c r="B204" s="33"/>
      <c r="C204" s="48"/>
      <c r="D204" s="130"/>
      <c r="E204" s="208"/>
      <c r="F204" s="210"/>
    </row>
    <row r="205" spans="1:6" x14ac:dyDescent="0.25">
      <c r="A205" s="48"/>
      <c r="B205" s="32"/>
      <c r="C205" s="48"/>
      <c r="D205" s="130"/>
      <c r="E205" s="208"/>
      <c r="F205" s="209"/>
    </row>
    <row r="206" spans="1:6" x14ac:dyDescent="0.25">
      <c r="A206" s="48"/>
      <c r="B206" s="32"/>
      <c r="C206" s="48"/>
      <c r="D206" s="130"/>
      <c r="E206" s="208"/>
      <c r="F206" s="209"/>
    </row>
    <row r="207" spans="1:6" x14ac:dyDescent="0.25">
      <c r="A207" s="48"/>
      <c r="B207" s="32"/>
      <c r="C207" s="48"/>
      <c r="D207" s="130"/>
      <c r="E207" s="208"/>
      <c r="F207" s="209"/>
    </row>
    <row r="208" spans="1:6" x14ac:dyDescent="0.25">
      <c r="A208" s="48"/>
      <c r="B208" s="32"/>
      <c r="C208" s="48"/>
      <c r="D208" s="130"/>
      <c r="E208" s="208"/>
      <c r="F208" s="209"/>
    </row>
    <row r="209" spans="1:6" x14ac:dyDescent="0.25">
      <c r="A209" s="48"/>
      <c r="B209" s="32"/>
      <c r="C209" s="48"/>
      <c r="D209" s="130"/>
      <c r="E209" s="193"/>
      <c r="F209" s="186"/>
    </row>
    <row r="210" spans="1:6" x14ac:dyDescent="0.25">
      <c r="A210" s="48"/>
      <c r="B210" s="32"/>
      <c r="C210" s="48"/>
      <c r="D210" s="130"/>
      <c r="E210" s="193"/>
      <c r="F210" s="186"/>
    </row>
    <row r="211" spans="1:6" x14ac:dyDescent="0.25">
      <c r="A211" s="48"/>
      <c r="B211" s="32"/>
      <c r="C211" s="48"/>
      <c r="D211" s="130"/>
      <c r="E211" s="193"/>
      <c r="F211" s="186"/>
    </row>
    <row r="212" spans="1:6" x14ac:dyDescent="0.25">
      <c r="A212" s="48"/>
      <c r="B212" s="32"/>
      <c r="C212" s="48"/>
      <c r="D212" s="130"/>
      <c r="E212" s="193"/>
      <c r="F212" s="186"/>
    </row>
    <row r="213" spans="1:6" x14ac:dyDescent="0.25">
      <c r="A213" s="48"/>
      <c r="B213" s="32"/>
      <c r="C213" s="48"/>
      <c r="D213" s="130"/>
      <c r="E213" s="193"/>
      <c r="F213" s="186"/>
    </row>
    <row r="214" spans="1:6" x14ac:dyDescent="0.25">
      <c r="A214" s="48"/>
      <c r="B214" s="32"/>
      <c r="C214" s="48"/>
      <c r="D214" s="130"/>
      <c r="E214" s="193"/>
      <c r="F214" s="186"/>
    </row>
    <row r="215" spans="1:6" x14ac:dyDescent="0.25">
      <c r="A215" s="48"/>
      <c r="B215" s="32"/>
      <c r="C215" s="48"/>
      <c r="D215" s="130"/>
      <c r="E215" s="193"/>
      <c r="F215" s="186"/>
    </row>
    <row r="216" spans="1:6" x14ac:dyDescent="0.25">
      <c r="A216" s="48"/>
      <c r="B216" s="32"/>
      <c r="C216" s="48"/>
      <c r="D216" s="130"/>
      <c r="E216" s="193"/>
      <c r="F216" s="186"/>
    </row>
    <row r="217" spans="1:6" x14ac:dyDescent="0.25">
      <c r="A217" s="48"/>
      <c r="B217" s="32"/>
      <c r="C217" s="48"/>
      <c r="D217" s="130"/>
      <c r="E217" s="193"/>
      <c r="F217" s="186"/>
    </row>
    <row r="218" spans="1:6" x14ac:dyDescent="0.25">
      <c r="A218" s="48"/>
      <c r="B218" s="32"/>
      <c r="C218" s="48"/>
      <c r="D218" s="130"/>
      <c r="E218" s="193"/>
      <c r="F218" s="186"/>
    </row>
    <row r="219" spans="1:6" x14ac:dyDescent="0.25">
      <c r="A219" s="48"/>
      <c r="B219" s="32"/>
      <c r="C219" s="48"/>
      <c r="D219" s="130"/>
      <c r="E219" s="193"/>
      <c r="F219" s="186"/>
    </row>
    <row r="220" spans="1:6" x14ac:dyDescent="0.25">
      <c r="A220" s="48"/>
      <c r="B220" s="32"/>
      <c r="C220" s="48"/>
      <c r="D220" s="130"/>
      <c r="E220" s="193"/>
      <c r="F220" s="186"/>
    </row>
    <row r="221" spans="1:6" x14ac:dyDescent="0.25">
      <c r="A221" s="48"/>
      <c r="B221" s="32"/>
      <c r="C221" s="48"/>
      <c r="D221" s="130"/>
      <c r="E221" s="193"/>
      <c r="F221" s="186"/>
    </row>
    <row r="222" spans="1:6" x14ac:dyDescent="0.25">
      <c r="A222" s="48"/>
      <c r="B222" s="32"/>
      <c r="C222" s="48"/>
      <c r="D222" s="130"/>
      <c r="E222" s="193"/>
      <c r="F222" s="186"/>
    </row>
    <row r="223" spans="1:6" x14ac:dyDescent="0.25">
      <c r="A223" s="48"/>
      <c r="B223" s="32"/>
      <c r="C223" s="48"/>
      <c r="D223" s="130"/>
      <c r="E223" s="193"/>
      <c r="F223" s="186"/>
    </row>
    <row r="224" spans="1:6" x14ac:dyDescent="0.25">
      <c r="A224" s="48"/>
      <c r="B224" s="32"/>
      <c r="C224" s="48"/>
      <c r="D224" s="130"/>
      <c r="E224" s="193"/>
      <c r="F224" s="186"/>
    </row>
    <row r="225" spans="1:6" x14ac:dyDescent="0.25">
      <c r="A225" s="48"/>
      <c r="B225" s="32"/>
      <c r="C225" s="48"/>
      <c r="D225" s="130"/>
      <c r="E225" s="193"/>
      <c r="F225" s="192"/>
    </row>
    <row r="226" spans="1:6" ht="24.75" customHeight="1" thickBot="1" x14ac:dyDescent="0.3">
      <c r="A226" s="19"/>
      <c r="B226" s="19" t="s">
        <v>29</v>
      </c>
      <c r="C226" s="19"/>
      <c r="D226" s="124"/>
      <c r="E226" s="182" t="s">
        <v>19</v>
      </c>
      <c r="F226" s="187">
        <f>SUM(F199:F225)</f>
        <v>0</v>
      </c>
    </row>
    <row r="227" spans="1:6" ht="12" customHeight="1" thickTop="1" x14ac:dyDescent="0.25">
      <c r="A227" s="48"/>
      <c r="B227" s="32"/>
      <c r="C227" s="48"/>
      <c r="D227" s="130"/>
      <c r="E227" s="193"/>
      <c r="F227" s="192"/>
    </row>
    <row r="228" spans="1:6" ht="12" customHeight="1" x14ac:dyDescent="0.25">
      <c r="A228" s="48"/>
      <c r="B228" s="32"/>
      <c r="C228" s="48"/>
      <c r="D228" s="130"/>
      <c r="E228" s="193"/>
      <c r="F228" s="192"/>
    </row>
    <row r="229" spans="1:6" ht="11.25" customHeight="1" x14ac:dyDescent="0.25">
      <c r="A229" s="48"/>
      <c r="B229" s="54" t="s">
        <v>62</v>
      </c>
      <c r="C229" s="48"/>
      <c r="D229" s="130"/>
      <c r="E229" s="193"/>
      <c r="F229" s="192"/>
    </row>
    <row r="230" spans="1:6" x14ac:dyDescent="0.25">
      <c r="A230" s="53"/>
      <c r="B230" s="52" t="s">
        <v>63</v>
      </c>
      <c r="C230" s="53"/>
      <c r="D230" s="131"/>
      <c r="E230" s="195"/>
      <c r="F230" s="197"/>
    </row>
    <row r="231" spans="1:6" x14ac:dyDescent="0.25">
      <c r="A231" s="277" t="s">
        <v>64</v>
      </c>
      <c r="B231" s="277"/>
      <c r="C231" s="277"/>
      <c r="D231" s="277"/>
      <c r="E231" s="277"/>
      <c r="F231" s="277"/>
    </row>
    <row r="232" spans="1:6" s="156" customFormat="1" ht="15" x14ac:dyDescent="0.25">
      <c r="A232" s="153"/>
      <c r="B232" s="155"/>
      <c r="C232" s="154"/>
      <c r="D232" s="154"/>
      <c r="E232" s="198"/>
      <c r="F232" s="177"/>
    </row>
    <row r="233" spans="1:6" s="156" customFormat="1" ht="9.75" customHeight="1" x14ac:dyDescent="0.25">
      <c r="A233" s="153"/>
      <c r="B233" s="155"/>
      <c r="C233" s="154"/>
      <c r="D233" s="154"/>
      <c r="E233" s="198"/>
      <c r="F233" s="177"/>
    </row>
    <row r="234" spans="1:6" s="156" customFormat="1" ht="9.75" customHeight="1" x14ac:dyDescent="0.25">
      <c r="A234" s="153"/>
      <c r="B234" s="155"/>
      <c r="C234" s="154"/>
      <c r="D234" s="154"/>
      <c r="E234" s="198"/>
      <c r="F234" s="177"/>
    </row>
    <row r="235" spans="1:6" s="156" customFormat="1" ht="9.75" customHeight="1" x14ac:dyDescent="0.25">
      <c r="A235" s="153"/>
      <c r="B235" s="155"/>
      <c r="C235" s="154"/>
      <c r="D235" s="154"/>
      <c r="E235" s="198"/>
      <c r="F235" s="177"/>
    </row>
    <row r="236" spans="1:6" s="156" customFormat="1" ht="9.75" customHeight="1" x14ac:dyDescent="0.25">
      <c r="A236" s="153"/>
      <c r="B236" s="155"/>
      <c r="C236" s="154"/>
      <c r="D236" s="154"/>
      <c r="E236" s="198"/>
      <c r="F236" s="177"/>
    </row>
    <row r="237" spans="1:6" s="156" customFormat="1" ht="9.75" customHeight="1" x14ac:dyDescent="0.25">
      <c r="A237" s="153"/>
      <c r="B237" s="155"/>
      <c r="C237" s="154"/>
      <c r="D237" s="154"/>
      <c r="E237" s="198"/>
      <c r="F237" s="177"/>
    </row>
    <row r="238" spans="1:6" s="156" customFormat="1" ht="9.75" customHeight="1" x14ac:dyDescent="0.25">
      <c r="A238" s="153"/>
      <c r="B238" s="155"/>
      <c r="C238" s="154"/>
      <c r="D238" s="154"/>
      <c r="E238" s="198"/>
      <c r="F238" s="177"/>
    </row>
    <row r="239" spans="1:6" s="156" customFormat="1" ht="9.75" customHeight="1" x14ac:dyDescent="0.25">
      <c r="A239" s="153"/>
      <c r="B239" s="155"/>
      <c r="C239" s="154"/>
      <c r="D239" s="154"/>
      <c r="E239" s="198"/>
      <c r="F239" s="177"/>
    </row>
    <row r="240" spans="1:6" s="156" customFormat="1" ht="9.75" customHeight="1" x14ac:dyDescent="0.25">
      <c r="A240" s="153"/>
      <c r="B240" s="155"/>
      <c r="C240" s="154"/>
      <c r="D240" s="154"/>
      <c r="E240" s="198"/>
      <c r="F240" s="177"/>
    </row>
    <row r="241" spans="1:7" s="156" customFormat="1" ht="9.75" customHeight="1" x14ac:dyDescent="0.25">
      <c r="A241" s="153"/>
      <c r="B241" s="155"/>
      <c r="C241" s="154"/>
      <c r="D241" s="154"/>
      <c r="E241" s="198"/>
      <c r="F241" s="177"/>
    </row>
    <row r="242" spans="1:7" s="156" customFormat="1" ht="9.75" customHeight="1" x14ac:dyDescent="0.25">
      <c r="A242" s="153"/>
      <c r="B242" s="155"/>
      <c r="C242" s="154"/>
      <c r="D242" s="154"/>
      <c r="E242" s="198"/>
      <c r="F242" s="177"/>
    </row>
    <row r="243" spans="1:7" s="156" customFormat="1" ht="9.75" customHeight="1" x14ac:dyDescent="0.25">
      <c r="A243" s="153"/>
      <c r="B243" s="155"/>
      <c r="C243" s="154"/>
      <c r="D243" s="154"/>
      <c r="E243" s="198"/>
      <c r="F243" s="177"/>
    </row>
    <row r="244" spans="1:7" s="156" customFormat="1" ht="9.75" customHeight="1" x14ac:dyDescent="0.25">
      <c r="A244" s="153"/>
      <c r="B244" s="155"/>
      <c r="C244" s="154"/>
      <c r="D244" s="154"/>
      <c r="E244" s="198"/>
      <c r="F244" s="177"/>
    </row>
    <row r="245" spans="1:7" s="156" customFormat="1" ht="9.75" customHeight="1" x14ac:dyDescent="0.25">
      <c r="A245" s="153"/>
      <c r="B245" s="155"/>
      <c r="C245" s="154"/>
      <c r="D245" s="154"/>
      <c r="E245" s="198"/>
      <c r="F245" s="177"/>
    </row>
    <row r="246" spans="1:7" s="156" customFormat="1" ht="9.75" customHeight="1" x14ac:dyDescent="0.25">
      <c r="A246" s="153"/>
      <c r="B246" s="155"/>
      <c r="C246" s="154"/>
      <c r="D246" s="154"/>
      <c r="E246" s="198"/>
      <c r="F246" s="177"/>
    </row>
    <row r="247" spans="1:7" s="152" customFormat="1" ht="15" x14ac:dyDescent="0.25">
      <c r="A247" s="289" t="s">
        <v>65</v>
      </c>
      <c r="B247" s="289"/>
      <c r="C247" s="289"/>
      <c r="D247" s="289"/>
      <c r="E247" s="289"/>
      <c r="F247" s="289"/>
      <c r="G247" s="166"/>
    </row>
    <row r="248" spans="1:7" s="152" customFormat="1" x14ac:dyDescent="0.25">
      <c r="A248" s="222"/>
      <c r="B248" s="33" t="s">
        <v>23</v>
      </c>
      <c r="C248" s="222"/>
      <c r="D248" s="222"/>
      <c r="E248" s="222"/>
      <c r="F248" s="222"/>
      <c r="G248" s="222"/>
    </row>
    <row r="249" spans="1:7" s="152" customFormat="1" x14ac:dyDescent="0.25">
      <c r="A249" s="222"/>
      <c r="B249" s="33"/>
      <c r="C249" s="222"/>
      <c r="D249" s="222"/>
      <c r="E249" s="222"/>
      <c r="F249" s="222"/>
      <c r="G249" s="222"/>
    </row>
    <row r="250" spans="1:7" s="152" customFormat="1" x14ac:dyDescent="0.25">
      <c r="A250" s="222"/>
      <c r="B250" s="33" t="s">
        <v>66</v>
      </c>
      <c r="C250" s="222"/>
      <c r="D250" s="222"/>
      <c r="E250" s="222"/>
      <c r="F250" s="222"/>
      <c r="G250" s="222"/>
    </row>
    <row r="251" spans="1:7" s="152" customFormat="1" ht="15" x14ac:dyDescent="0.25">
      <c r="A251" s="222"/>
      <c r="B251" s="222"/>
      <c r="C251" s="222"/>
      <c r="D251" s="222"/>
      <c r="E251" s="222"/>
      <c r="F251" s="222"/>
      <c r="G251" s="222"/>
    </row>
    <row r="252" spans="1:7" s="156" customFormat="1" ht="15" x14ac:dyDescent="0.25">
      <c r="A252" s="157"/>
      <c r="B252" s="155" t="s">
        <v>67</v>
      </c>
      <c r="C252" s="160"/>
      <c r="D252" s="160"/>
      <c r="E252" s="199"/>
      <c r="F252" s="179"/>
    </row>
    <row r="253" spans="1:7" s="156" customFormat="1" ht="15" x14ac:dyDescent="0.25">
      <c r="A253" s="157"/>
      <c r="B253" s="159"/>
      <c r="C253" s="160"/>
      <c r="D253" s="160"/>
      <c r="E253" s="199"/>
      <c r="F253" s="179"/>
    </row>
    <row r="254" spans="1:7" s="156" customFormat="1" ht="75" x14ac:dyDescent="0.25">
      <c r="A254" s="157" t="s">
        <v>13</v>
      </c>
      <c r="B254" s="158" t="s">
        <v>68</v>
      </c>
      <c r="C254" s="108" t="s">
        <v>69</v>
      </c>
      <c r="D254" s="168">
        <v>15</v>
      </c>
      <c r="E254" s="203"/>
      <c r="F254" s="204">
        <f>D254*E254</f>
        <v>0</v>
      </c>
    </row>
    <row r="255" spans="1:7" s="156" customFormat="1" ht="30" x14ac:dyDescent="0.25">
      <c r="A255" s="157" t="s">
        <v>16</v>
      </c>
      <c r="B255" s="158" t="s">
        <v>70</v>
      </c>
      <c r="C255" s="108" t="s">
        <v>69</v>
      </c>
      <c r="D255" s="168">
        <f>D254</f>
        <v>15</v>
      </c>
      <c r="E255" s="203">
        <v>0</v>
      </c>
      <c r="F255" s="204">
        <f>D255*E255</f>
        <v>0</v>
      </c>
    </row>
    <row r="256" spans="1:7" s="156" customFormat="1" ht="15" x14ac:dyDescent="0.25">
      <c r="A256" s="157"/>
      <c r="B256" s="169"/>
      <c r="C256" s="160"/>
      <c r="D256" s="160"/>
      <c r="E256" s="199"/>
      <c r="F256" s="179"/>
    </row>
    <row r="257" spans="1:7" s="152" customFormat="1" ht="24" customHeight="1" thickBot="1" x14ac:dyDescent="0.3">
      <c r="A257" s="157"/>
      <c r="B257" s="108" t="s">
        <v>18</v>
      </c>
      <c r="C257" s="108"/>
      <c r="D257" s="108"/>
      <c r="E257" s="201" t="s">
        <v>19</v>
      </c>
      <c r="F257" s="180">
        <f>SUM(F252:F256)</f>
        <v>0</v>
      </c>
      <c r="G257" s="161"/>
    </row>
    <row r="258" spans="1:7" s="152" customFormat="1" ht="24" customHeight="1" thickTop="1" x14ac:dyDescent="0.25">
      <c r="A258" s="157"/>
      <c r="B258" s="170"/>
      <c r="C258" s="108"/>
      <c r="D258" s="108"/>
      <c r="E258" s="201"/>
      <c r="F258" s="177"/>
      <c r="G258" s="161"/>
    </row>
    <row r="259" spans="1:7" s="152" customFormat="1" ht="15" x14ac:dyDescent="0.25">
      <c r="A259" s="157"/>
      <c r="B259" s="163" t="s">
        <v>71</v>
      </c>
      <c r="C259" s="108"/>
      <c r="D259" s="108"/>
      <c r="E259" s="200"/>
      <c r="F259" s="178"/>
      <c r="G259" s="162"/>
    </row>
    <row r="260" spans="1:7" s="152" customFormat="1" ht="15" x14ac:dyDescent="0.25">
      <c r="A260" s="164"/>
      <c r="B260" s="165" t="s">
        <v>72</v>
      </c>
      <c r="C260" s="109"/>
      <c r="D260" s="109"/>
      <c r="E260" s="202"/>
      <c r="F260" s="181"/>
      <c r="G260" s="162"/>
    </row>
    <row r="261" spans="1:7" s="152" customFormat="1" ht="15" x14ac:dyDescent="0.25">
      <c r="A261" s="289" t="s">
        <v>65</v>
      </c>
      <c r="B261" s="289"/>
      <c r="C261" s="289"/>
      <c r="D261" s="289"/>
      <c r="E261" s="289"/>
      <c r="F261" s="289"/>
      <c r="G261" s="166"/>
    </row>
    <row r="262" spans="1:7" s="156" customFormat="1" ht="15" x14ac:dyDescent="0.25">
      <c r="A262" s="157"/>
      <c r="B262" s="159"/>
      <c r="C262" s="160"/>
      <c r="D262" s="160"/>
      <c r="E262" s="199"/>
      <c r="F262" s="179"/>
    </row>
    <row r="263" spans="1:7" s="156" customFormat="1" ht="15" x14ac:dyDescent="0.25">
      <c r="A263" s="157"/>
      <c r="B263" s="159" t="s">
        <v>73</v>
      </c>
      <c r="C263" s="108"/>
      <c r="D263" s="108"/>
      <c r="E263" s="200"/>
      <c r="F263" s="178"/>
    </row>
    <row r="264" spans="1:7" s="156" customFormat="1" ht="15" x14ac:dyDescent="0.25">
      <c r="A264" s="157"/>
      <c r="B264" s="159"/>
      <c r="C264" s="108"/>
      <c r="D264" s="108"/>
      <c r="E264" s="200"/>
      <c r="F264" s="178"/>
    </row>
    <row r="265" spans="1:7" s="156" customFormat="1" ht="15" x14ac:dyDescent="0.25">
      <c r="A265" s="157"/>
      <c r="B265" s="159"/>
      <c r="C265" s="160"/>
      <c r="D265" s="160"/>
      <c r="E265" s="199"/>
      <c r="F265" s="179"/>
    </row>
    <row r="266" spans="1:7" s="152" customFormat="1" ht="24" customHeight="1" thickBot="1" x14ac:dyDescent="0.3">
      <c r="A266" s="157"/>
      <c r="B266" s="108" t="s">
        <v>29</v>
      </c>
      <c r="C266" s="108"/>
      <c r="D266" s="108"/>
      <c r="E266" s="201" t="s">
        <v>19</v>
      </c>
      <c r="F266" s="180">
        <f>SUM(F263:F265)</f>
        <v>0</v>
      </c>
      <c r="G266" s="161"/>
    </row>
    <row r="267" spans="1:7" s="152" customFormat="1" ht="9" customHeight="1" thickTop="1" x14ac:dyDescent="0.25">
      <c r="A267" s="157"/>
      <c r="C267" s="108"/>
      <c r="D267" s="108"/>
      <c r="E267" s="200"/>
      <c r="F267" s="178"/>
      <c r="G267" s="162"/>
    </row>
    <row r="268" spans="1:7" s="152" customFormat="1" ht="15" x14ac:dyDescent="0.25">
      <c r="A268" s="157"/>
      <c r="B268" s="163" t="s">
        <v>71</v>
      </c>
      <c r="C268" s="108"/>
      <c r="D268" s="108"/>
      <c r="E268" s="200"/>
      <c r="F268" s="178"/>
      <c r="G268" s="162"/>
    </row>
    <row r="269" spans="1:7" s="152" customFormat="1" ht="15" x14ac:dyDescent="0.25">
      <c r="A269" s="164"/>
      <c r="B269" s="165" t="s">
        <v>74</v>
      </c>
      <c r="C269" s="109"/>
      <c r="D269" s="109"/>
      <c r="E269" s="202"/>
      <c r="F269" s="181"/>
      <c r="G269" s="162"/>
    </row>
    <row r="270" spans="1:7" s="152" customFormat="1" ht="15" x14ac:dyDescent="0.25">
      <c r="A270" s="289" t="s">
        <v>65</v>
      </c>
      <c r="B270" s="289"/>
      <c r="C270" s="289"/>
      <c r="D270" s="289"/>
      <c r="E270" s="289"/>
      <c r="F270" s="289"/>
      <c r="G270" s="167"/>
    </row>
    <row r="271" spans="1:7" s="152" customFormat="1" ht="15" x14ac:dyDescent="0.25">
      <c r="A271" s="222"/>
      <c r="B271" s="222"/>
      <c r="C271" s="222"/>
      <c r="D271" s="222"/>
      <c r="E271" s="222"/>
      <c r="F271" s="222"/>
    </row>
  </sheetData>
  <mergeCells count="13">
    <mergeCell ref="A46:F46"/>
    <mergeCell ref="B1:B2"/>
    <mergeCell ref="C1:C2"/>
    <mergeCell ref="D1:D2"/>
    <mergeCell ref="E1:E2"/>
    <mergeCell ref="F1:F2"/>
    <mergeCell ref="A270:F270"/>
    <mergeCell ref="A231:F231"/>
    <mergeCell ref="A92:F92"/>
    <mergeCell ref="A139:F139"/>
    <mergeCell ref="A247:F247"/>
    <mergeCell ref="A261:F261"/>
    <mergeCell ref="A187:F187"/>
  </mergeCells>
  <printOptions horizontalCentered="1"/>
  <pageMargins left="0.29527559055118113" right="0.23622047244094491" top="0.51181102362204722" bottom="0.23622047244094491" header="0" footer="0"/>
  <pageSetup scale="96" orientation="portrait" r:id="rId1"/>
  <headerFooter>
    <oddFooter xml:space="preserve">&amp;C&amp;"Times New Roman,Regular"&amp;9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91CBE-4CDA-4E71-8B49-8FA6EEE04487}">
  <sheetPr>
    <tabColor theme="5" tint="-0.499984740745262"/>
  </sheetPr>
  <dimension ref="A1:I51"/>
  <sheetViews>
    <sheetView showGridLines="0" view="pageBreakPreview" topLeftCell="A2" zoomScale="95" zoomScaleNormal="100" zoomScaleSheetLayoutView="95" workbookViewId="0">
      <selection activeCell="C12" sqref="C12"/>
    </sheetView>
  </sheetViews>
  <sheetFormatPr defaultColWidth="9.140625" defaultRowHeight="15.75" x14ac:dyDescent="0.25"/>
  <cols>
    <col min="1" max="1" width="6.42578125" style="13" customWidth="1"/>
    <col min="2" max="2" width="24.7109375" style="13" customWidth="1"/>
    <col min="3" max="3" width="29.85546875" style="13" customWidth="1"/>
    <col min="4" max="4" width="9.42578125" style="86" customWidth="1"/>
    <col min="5" max="5" width="3.5703125" style="13" customWidth="1"/>
    <col min="6" max="6" width="21" style="13" customWidth="1"/>
    <col min="7" max="7" width="15.5703125" style="13" bestFit="1" customWidth="1"/>
    <col min="8" max="8" width="17.85546875" style="13" bestFit="1" customWidth="1"/>
    <col min="9" max="9" width="16" style="13" bestFit="1" customWidth="1"/>
    <col min="10" max="10" width="9.140625" style="13"/>
    <col min="11" max="11" width="18.7109375" style="13" bestFit="1" customWidth="1"/>
    <col min="12" max="16384" width="9.140625" style="13"/>
  </cols>
  <sheetData>
    <row r="1" spans="1:9" x14ac:dyDescent="0.25">
      <c r="A1" s="57"/>
      <c r="B1" s="58"/>
      <c r="C1" s="59"/>
      <c r="D1" s="60"/>
      <c r="E1" s="59"/>
      <c r="F1" s="61"/>
    </row>
    <row r="2" spans="1:9" x14ac:dyDescent="0.25">
      <c r="A2" s="32"/>
      <c r="B2" s="65"/>
      <c r="C2" s="12"/>
      <c r="D2" s="62"/>
      <c r="E2" s="63"/>
      <c r="F2" s="64"/>
    </row>
    <row r="3" spans="1:9" x14ac:dyDescent="0.25">
      <c r="A3" s="32"/>
      <c r="B3" s="65"/>
      <c r="C3" s="12"/>
      <c r="D3" s="62"/>
      <c r="E3" s="63"/>
      <c r="F3" s="64"/>
    </row>
    <row r="4" spans="1:9" x14ac:dyDescent="0.25">
      <c r="A4" s="32"/>
      <c r="B4" s="65"/>
      <c r="C4" s="12"/>
      <c r="D4" s="62"/>
      <c r="E4" s="63"/>
      <c r="F4" s="64"/>
    </row>
    <row r="5" spans="1:9" x14ac:dyDescent="0.25">
      <c r="A5" s="32"/>
      <c r="B5" s="65"/>
      <c r="C5" s="12"/>
      <c r="D5" s="62"/>
      <c r="E5" s="63"/>
      <c r="F5" s="64"/>
    </row>
    <row r="6" spans="1:9" s="12" customFormat="1" x14ac:dyDescent="0.25">
      <c r="A6" s="34"/>
      <c r="B6" s="66" t="s">
        <v>75</v>
      </c>
      <c r="C6" s="67"/>
      <c r="D6" s="68"/>
      <c r="E6" s="69"/>
      <c r="F6" s="70"/>
    </row>
    <row r="7" spans="1:9" x14ac:dyDescent="0.25">
      <c r="A7" s="32"/>
      <c r="B7" s="294" t="s">
        <v>76</v>
      </c>
      <c r="C7" s="294" t="s">
        <v>77</v>
      </c>
      <c r="D7" s="296" t="s">
        <v>78</v>
      </c>
      <c r="E7" s="71"/>
      <c r="F7" s="298" t="s">
        <v>79</v>
      </c>
    </row>
    <row r="8" spans="1:9" ht="29.25" customHeight="1" x14ac:dyDescent="0.25">
      <c r="A8" s="73"/>
      <c r="B8" s="295"/>
      <c r="C8" s="295"/>
      <c r="D8" s="297"/>
      <c r="E8" s="64"/>
      <c r="F8" s="299"/>
    </row>
    <row r="9" spans="1:9" x14ac:dyDescent="0.25">
      <c r="A9" s="73"/>
      <c r="B9" s="73"/>
      <c r="C9" s="34"/>
      <c r="D9" s="74"/>
      <c r="E9" s="71"/>
      <c r="F9" s="72"/>
    </row>
    <row r="10" spans="1:9" x14ac:dyDescent="0.25">
      <c r="A10" s="32"/>
      <c r="B10" s="32"/>
      <c r="C10" s="32"/>
      <c r="D10" s="134"/>
      <c r="E10" s="77"/>
      <c r="F10" s="78"/>
    </row>
    <row r="11" spans="1:9" x14ac:dyDescent="0.25">
      <c r="A11" s="32"/>
      <c r="B11" s="32" t="s">
        <v>80</v>
      </c>
      <c r="C11" s="32" t="s">
        <v>81</v>
      </c>
      <c r="D11" s="134" t="s">
        <v>31</v>
      </c>
      <c r="E11" s="64"/>
      <c r="F11" s="78">
        <f>'Plot 21 ViA Uncosted BoQ'!F42</f>
        <v>0</v>
      </c>
      <c r="G11" s="133"/>
      <c r="H11" s="149"/>
    </row>
    <row r="12" spans="1:9" x14ac:dyDescent="0.25">
      <c r="A12" s="32"/>
      <c r="B12" s="73"/>
      <c r="C12" s="34"/>
      <c r="D12" s="134"/>
      <c r="E12" s="64"/>
      <c r="F12" s="78"/>
      <c r="H12" s="87"/>
    </row>
    <row r="13" spans="1:9" x14ac:dyDescent="0.25">
      <c r="A13" s="32"/>
      <c r="B13" s="26" t="s">
        <v>82</v>
      </c>
      <c r="C13" s="32" t="s">
        <v>83</v>
      </c>
      <c r="D13" s="134" t="s">
        <v>40</v>
      </c>
      <c r="E13" s="64"/>
      <c r="F13" s="78">
        <f>'Plot 21 ViA Uncosted BoQ'!F87</f>
        <v>0</v>
      </c>
      <c r="I13" s="136"/>
    </row>
    <row r="14" spans="1:9" x14ac:dyDescent="0.25">
      <c r="A14" s="32"/>
      <c r="B14" s="32"/>
      <c r="C14" s="32"/>
      <c r="D14" s="134"/>
      <c r="E14" s="64"/>
      <c r="F14" s="75"/>
      <c r="H14" s="87"/>
    </row>
    <row r="15" spans="1:9" x14ac:dyDescent="0.25">
      <c r="A15" s="32"/>
      <c r="B15" s="26" t="s">
        <v>84</v>
      </c>
      <c r="C15" s="26" t="s">
        <v>85</v>
      </c>
      <c r="D15" s="134" t="s">
        <v>52</v>
      </c>
      <c r="E15" s="77"/>
      <c r="F15" s="78">
        <f>'Plot 21 ViA Uncosted BoQ'!F134</f>
        <v>0</v>
      </c>
      <c r="H15" s="136"/>
    </row>
    <row r="16" spans="1:9" x14ac:dyDescent="0.25">
      <c r="A16" s="32"/>
      <c r="B16" s="32"/>
      <c r="C16" s="32"/>
      <c r="D16" s="134"/>
      <c r="E16" s="77"/>
      <c r="F16" s="78"/>
      <c r="H16" s="87"/>
    </row>
    <row r="17" spans="1:8" x14ac:dyDescent="0.25">
      <c r="A17" s="32"/>
      <c r="B17" s="26" t="s">
        <v>86</v>
      </c>
      <c r="C17" s="32" t="s">
        <v>87</v>
      </c>
      <c r="D17" s="134" t="s">
        <v>58</v>
      </c>
      <c r="E17" s="77"/>
      <c r="F17" s="78">
        <f>'Plot 21 ViA Uncosted BoQ'!F182</f>
        <v>0</v>
      </c>
      <c r="H17" s="87"/>
    </row>
    <row r="18" spans="1:8" x14ac:dyDescent="0.25">
      <c r="A18" s="32"/>
      <c r="B18" s="32"/>
      <c r="C18" s="32"/>
      <c r="D18" s="134"/>
      <c r="E18" s="77"/>
      <c r="F18" s="78"/>
      <c r="H18" s="87"/>
    </row>
    <row r="19" spans="1:8" x14ac:dyDescent="0.25">
      <c r="A19" s="32"/>
      <c r="B19" s="26" t="s">
        <v>88</v>
      </c>
      <c r="C19" s="32" t="s">
        <v>63</v>
      </c>
      <c r="D19" s="134" t="s">
        <v>64</v>
      </c>
      <c r="E19" s="77"/>
      <c r="F19" s="78">
        <f>'Plot 21 ViA Uncosted BoQ'!F226</f>
        <v>0</v>
      </c>
      <c r="H19" s="87"/>
    </row>
    <row r="20" spans="1:8" x14ac:dyDescent="0.25">
      <c r="A20" s="32"/>
      <c r="B20" s="32"/>
      <c r="C20" s="32"/>
      <c r="D20" s="134"/>
      <c r="E20" s="77"/>
      <c r="F20" s="78"/>
      <c r="H20" s="87"/>
    </row>
    <row r="21" spans="1:8" s="14" customFormat="1" x14ac:dyDescent="0.25">
      <c r="A21" s="26"/>
      <c r="B21" s="26" t="s">
        <v>89</v>
      </c>
      <c r="C21" s="174" t="s">
        <v>90</v>
      </c>
      <c r="D21" s="134" t="s">
        <v>65</v>
      </c>
      <c r="E21" s="79"/>
      <c r="F21" s="78">
        <f>'Plot 21 ViA Uncosted BoQ'!F266</f>
        <v>0</v>
      </c>
      <c r="H21" s="87"/>
    </row>
    <row r="22" spans="1:8" x14ac:dyDescent="0.25">
      <c r="A22" s="32"/>
      <c r="B22" s="32"/>
      <c r="C22" s="32"/>
      <c r="D22" s="132"/>
      <c r="E22" s="77"/>
      <c r="F22" s="78"/>
      <c r="H22" s="89"/>
    </row>
    <row r="23" spans="1:8" x14ac:dyDescent="0.25">
      <c r="A23" s="32"/>
      <c r="B23" s="32"/>
      <c r="C23" s="32"/>
      <c r="D23" s="132"/>
      <c r="E23" s="77"/>
      <c r="F23" s="78"/>
    </row>
    <row r="24" spans="1:8" x14ac:dyDescent="0.25">
      <c r="A24" s="32"/>
      <c r="B24" s="32"/>
      <c r="C24" s="32"/>
      <c r="D24" s="76"/>
      <c r="E24" s="77"/>
      <c r="F24" s="78"/>
    </row>
    <row r="25" spans="1:8" x14ac:dyDescent="0.25">
      <c r="A25" s="32"/>
      <c r="B25" s="32"/>
      <c r="C25" s="32"/>
      <c r="D25" s="76"/>
      <c r="E25" s="77"/>
      <c r="F25" s="78"/>
    </row>
    <row r="26" spans="1:8" x14ac:dyDescent="0.25">
      <c r="A26" s="32"/>
      <c r="B26" s="32"/>
      <c r="C26" s="32"/>
      <c r="D26" s="76"/>
      <c r="E26" s="77"/>
      <c r="F26" s="78"/>
    </row>
    <row r="27" spans="1:8" x14ac:dyDescent="0.25">
      <c r="A27" s="32"/>
      <c r="B27" s="32"/>
      <c r="C27" s="32"/>
      <c r="D27" s="76"/>
      <c r="E27" s="77"/>
      <c r="F27" s="78"/>
    </row>
    <row r="28" spans="1:8" x14ac:dyDescent="0.25">
      <c r="A28" s="32"/>
      <c r="B28" s="32"/>
      <c r="C28" s="32"/>
      <c r="D28" s="76"/>
      <c r="E28" s="77"/>
      <c r="F28" s="78"/>
    </row>
    <row r="29" spans="1:8" x14ac:dyDescent="0.25">
      <c r="A29" s="32"/>
      <c r="B29" s="32"/>
      <c r="C29" s="32"/>
      <c r="D29" s="76"/>
      <c r="E29" s="77"/>
      <c r="F29" s="78"/>
    </row>
    <row r="30" spans="1:8" x14ac:dyDescent="0.25">
      <c r="A30" s="32"/>
      <c r="B30" s="32"/>
      <c r="C30" s="32"/>
      <c r="D30" s="76"/>
      <c r="E30" s="77"/>
      <c r="F30" s="78"/>
    </row>
    <row r="31" spans="1:8" x14ac:dyDescent="0.25">
      <c r="A31" s="32"/>
      <c r="B31" s="32"/>
      <c r="C31" s="32"/>
      <c r="D31" s="76"/>
      <c r="E31" s="77"/>
      <c r="F31" s="78"/>
    </row>
    <row r="32" spans="1:8" x14ac:dyDescent="0.25">
      <c r="A32" s="32"/>
      <c r="B32" s="32"/>
      <c r="C32" s="32"/>
      <c r="D32" s="76"/>
      <c r="E32" s="77"/>
      <c r="F32" s="78"/>
    </row>
    <row r="33" spans="1:6" x14ac:dyDescent="0.25">
      <c r="A33" s="32"/>
      <c r="B33" s="32"/>
      <c r="C33" s="32"/>
      <c r="D33" s="76"/>
      <c r="E33" s="77"/>
      <c r="F33" s="78"/>
    </row>
    <row r="34" spans="1:6" x14ac:dyDescent="0.25">
      <c r="A34" s="32"/>
      <c r="B34" s="32"/>
      <c r="C34" s="32"/>
      <c r="D34" s="76"/>
      <c r="E34" s="77"/>
      <c r="F34" s="78"/>
    </row>
    <row r="35" spans="1:6" x14ac:dyDescent="0.25">
      <c r="A35" s="32"/>
      <c r="B35" s="32"/>
      <c r="C35" s="32"/>
      <c r="D35" s="76"/>
      <c r="E35" s="77"/>
      <c r="F35" s="78"/>
    </row>
    <row r="36" spans="1:6" x14ac:dyDescent="0.25">
      <c r="A36" s="32"/>
      <c r="B36" s="32"/>
      <c r="C36" s="32"/>
      <c r="D36" s="76"/>
      <c r="E36" s="77"/>
      <c r="F36" s="78"/>
    </row>
    <row r="37" spans="1:6" x14ac:dyDescent="0.25">
      <c r="A37" s="32"/>
      <c r="B37" s="32"/>
      <c r="C37" s="32"/>
      <c r="D37" s="76"/>
      <c r="E37" s="77"/>
      <c r="F37" s="78"/>
    </row>
    <row r="38" spans="1:6" x14ac:dyDescent="0.25">
      <c r="A38" s="32"/>
      <c r="B38" s="32"/>
      <c r="C38" s="32"/>
      <c r="D38" s="76"/>
      <c r="E38" s="77"/>
      <c r="F38" s="78"/>
    </row>
    <row r="39" spans="1:6" x14ac:dyDescent="0.25">
      <c r="A39" s="32"/>
      <c r="B39" s="32"/>
      <c r="C39" s="32"/>
      <c r="D39" s="81"/>
      <c r="E39" s="77"/>
      <c r="F39" s="32"/>
    </row>
    <row r="40" spans="1:6" x14ac:dyDescent="0.25">
      <c r="A40" s="32"/>
      <c r="B40" s="32"/>
      <c r="C40" s="32"/>
      <c r="D40" s="81"/>
      <c r="E40" s="77"/>
      <c r="F40" s="32"/>
    </row>
    <row r="41" spans="1:6" x14ac:dyDescent="0.25">
      <c r="A41" s="32"/>
      <c r="B41" s="32"/>
      <c r="C41" s="32"/>
      <c r="D41" s="81"/>
      <c r="E41" s="77"/>
      <c r="F41" s="57"/>
    </row>
    <row r="42" spans="1:6" ht="16.5" thickBot="1" x14ac:dyDescent="0.3">
      <c r="A42" s="32"/>
      <c r="B42" s="12" t="s">
        <v>91</v>
      </c>
      <c r="C42" s="32"/>
      <c r="D42" s="81"/>
      <c r="E42" s="77"/>
      <c r="F42" s="82">
        <f>SUM(F11:F41)</f>
        <v>0</v>
      </c>
    </row>
    <row r="43" spans="1:6" ht="16.5" thickTop="1" x14ac:dyDescent="0.25">
      <c r="A43" s="32"/>
      <c r="C43" s="32"/>
      <c r="D43" s="81"/>
      <c r="E43" s="77"/>
      <c r="F43" s="32"/>
    </row>
    <row r="44" spans="1:6" x14ac:dyDescent="0.25">
      <c r="A44" s="32"/>
      <c r="C44" s="32"/>
      <c r="D44" s="81"/>
      <c r="E44" s="77"/>
      <c r="F44" s="32"/>
    </row>
    <row r="45" spans="1:6" x14ac:dyDescent="0.25">
      <c r="A45" s="83"/>
      <c r="B45" s="83"/>
      <c r="C45" s="83"/>
      <c r="D45" s="84"/>
      <c r="E45" s="85"/>
      <c r="F45" s="83"/>
    </row>
    <row r="47" spans="1:6" x14ac:dyDescent="0.25">
      <c r="F47" s="135"/>
    </row>
    <row r="48" spans="1:6" x14ac:dyDescent="0.25">
      <c r="F48" s="136"/>
    </row>
    <row r="49" spans="6:6" x14ac:dyDescent="0.25">
      <c r="F49" s="136"/>
    </row>
    <row r="51" spans="6:6" x14ac:dyDescent="0.25">
      <c r="F51" s="87"/>
    </row>
  </sheetData>
  <mergeCells count="4">
    <mergeCell ref="B7:B8"/>
    <mergeCell ref="C7:C8"/>
    <mergeCell ref="D7:D8"/>
    <mergeCell ref="F7:F8"/>
  </mergeCells>
  <printOptions horizontalCentered="1"/>
  <pageMargins left="0.43307086614173229" right="0.43307086614173229" top="0.51181102362204722" bottom="0.23622047244094491" header="0.55118110236220474" footer="0.31496062992125984"/>
  <pageSetup orientation="portrait" r:id="rId1"/>
  <headerFooter>
    <oddFooter>&amp;C&amp;"Times New Roman,Regular"S/3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EE5D-4A0A-48F5-8512-6BA8F4858196}">
  <dimension ref="A1:I50"/>
  <sheetViews>
    <sheetView view="pageBreakPreview" zoomScale="60" zoomScaleNormal="100" workbookViewId="0">
      <selection activeCell="D24" sqref="D24"/>
    </sheetView>
  </sheetViews>
  <sheetFormatPr defaultColWidth="9.140625" defaultRowHeight="15.75" x14ac:dyDescent="0.25"/>
  <cols>
    <col min="1" max="1" width="6.42578125" style="13" customWidth="1"/>
    <col min="2" max="2" width="24.7109375" style="13" customWidth="1"/>
    <col min="3" max="3" width="29.85546875" style="13" customWidth="1"/>
    <col min="4" max="4" width="9.42578125" style="86" customWidth="1"/>
    <col min="5" max="5" width="3.5703125" style="13" customWidth="1"/>
    <col min="6" max="6" width="21" style="13" customWidth="1"/>
    <col min="7" max="7" width="15.5703125" style="13" bestFit="1" customWidth="1"/>
    <col min="8" max="8" width="17.85546875" style="13" bestFit="1" customWidth="1"/>
    <col min="9" max="9" width="16" style="13" bestFit="1" customWidth="1"/>
    <col min="10" max="10" width="9.140625" style="13"/>
    <col min="11" max="11" width="18.7109375" style="13" bestFit="1" customWidth="1"/>
    <col min="12" max="16384" width="9.140625" style="13"/>
  </cols>
  <sheetData>
    <row r="1" spans="1:9" x14ac:dyDescent="0.25">
      <c r="A1" s="57"/>
      <c r="B1" s="58"/>
      <c r="C1" s="59"/>
      <c r="D1" s="60"/>
      <c r="E1" s="59"/>
      <c r="F1" s="61"/>
    </row>
    <row r="2" spans="1:9" x14ac:dyDescent="0.25">
      <c r="A2" s="32"/>
      <c r="B2" s="65" t="str">
        <f>[1]Cover!E10</f>
        <v>PROPOSED RENOVATIONS AND EXTERNAL WORKS OF DEVELOPMENTS</v>
      </c>
      <c r="C2" s="12"/>
      <c r="D2" s="62"/>
      <c r="E2" s="63"/>
      <c r="F2" s="64"/>
    </row>
    <row r="3" spans="1:9" x14ac:dyDescent="0.25">
      <c r="A3" s="32"/>
      <c r="B3" s="65"/>
      <c r="C3" s="12"/>
      <c r="D3" s="62"/>
      <c r="E3" s="63"/>
      <c r="F3" s="64"/>
    </row>
    <row r="4" spans="1:9" x14ac:dyDescent="0.25">
      <c r="A4" s="32"/>
      <c r="B4" s="65" t="str">
        <f>[1]Cover!E20</f>
        <v>VI-AGROFORESTRY UGANDA</v>
      </c>
      <c r="C4" s="12"/>
      <c r="D4" s="62"/>
      <c r="E4" s="63"/>
      <c r="F4" s="64"/>
    </row>
    <row r="5" spans="1:9" x14ac:dyDescent="0.25">
      <c r="A5" s="32"/>
      <c r="B5" s="65"/>
      <c r="C5" s="12"/>
      <c r="D5" s="62"/>
      <c r="E5" s="63"/>
      <c r="F5" s="64"/>
    </row>
    <row r="6" spans="1:9" s="12" customFormat="1" x14ac:dyDescent="0.25">
      <c r="A6" s="34"/>
      <c r="B6" s="66" t="s">
        <v>92</v>
      </c>
      <c r="C6" s="67"/>
      <c r="D6" s="68"/>
      <c r="E6" s="69"/>
      <c r="F6" s="70"/>
    </row>
    <row r="7" spans="1:9" x14ac:dyDescent="0.25">
      <c r="A7" s="32"/>
      <c r="B7" s="294" t="s">
        <v>76</v>
      </c>
      <c r="C7" s="294" t="s">
        <v>77</v>
      </c>
      <c r="D7" s="296" t="s">
        <v>78</v>
      </c>
      <c r="E7" s="71"/>
      <c r="F7" s="298" t="s">
        <v>79</v>
      </c>
    </row>
    <row r="8" spans="1:9" ht="29.25" customHeight="1" x14ac:dyDescent="0.25">
      <c r="A8" s="73"/>
      <c r="B8" s="295"/>
      <c r="C8" s="295"/>
      <c r="D8" s="297"/>
      <c r="E8" s="64"/>
      <c r="F8" s="299"/>
    </row>
    <row r="9" spans="1:9" x14ac:dyDescent="0.25">
      <c r="A9" s="73"/>
      <c r="B9" s="73"/>
      <c r="C9" s="34"/>
      <c r="D9" s="74"/>
      <c r="E9" s="71"/>
      <c r="F9" s="72"/>
    </row>
    <row r="10" spans="1:9" x14ac:dyDescent="0.25">
      <c r="A10" s="32"/>
      <c r="B10" s="32"/>
      <c r="C10" s="32"/>
      <c r="D10" s="134"/>
      <c r="E10" s="77"/>
      <c r="F10" s="78"/>
    </row>
    <row r="11" spans="1:9" x14ac:dyDescent="0.25">
      <c r="A11" s="32"/>
      <c r="B11" s="32" t="s">
        <v>80</v>
      </c>
      <c r="C11" s="32" t="s">
        <v>93</v>
      </c>
      <c r="D11" s="134" t="s">
        <v>31</v>
      </c>
      <c r="E11" s="64"/>
      <c r="F11" s="78">
        <f>'[1]Cafe '!F42</f>
        <v>0</v>
      </c>
      <c r="G11" s="133"/>
      <c r="H11" s="149"/>
    </row>
    <row r="12" spans="1:9" x14ac:dyDescent="0.25">
      <c r="A12" s="32"/>
      <c r="B12" s="73"/>
      <c r="C12" s="34"/>
      <c r="D12" s="134"/>
      <c r="E12" s="64"/>
      <c r="F12" s="78"/>
      <c r="H12" s="87"/>
    </row>
    <row r="13" spans="1:9" x14ac:dyDescent="0.25">
      <c r="A13" s="32"/>
      <c r="B13" s="26" t="s">
        <v>82</v>
      </c>
      <c r="C13" s="32" t="s">
        <v>83</v>
      </c>
      <c r="D13" s="134" t="s">
        <v>40</v>
      </c>
      <c r="E13" s="64"/>
      <c r="F13" s="78">
        <f>'[1]Cafe '!F86</f>
        <v>0</v>
      </c>
      <c r="I13" s="136"/>
    </row>
    <row r="14" spans="1:9" x14ac:dyDescent="0.25">
      <c r="A14" s="32"/>
      <c r="B14" s="32"/>
      <c r="C14" s="32"/>
      <c r="D14" s="134"/>
      <c r="E14" s="64"/>
      <c r="F14" s="75"/>
      <c r="H14" s="87"/>
    </row>
    <row r="15" spans="1:9" x14ac:dyDescent="0.25">
      <c r="A15" s="32"/>
      <c r="B15" s="26" t="s">
        <v>84</v>
      </c>
      <c r="C15" s="26" t="s">
        <v>85</v>
      </c>
      <c r="D15" s="134" t="s">
        <v>52</v>
      </c>
      <c r="E15" s="77"/>
      <c r="F15" s="78">
        <f>'[1]Cafe '!F132</f>
        <v>0</v>
      </c>
      <c r="H15" s="136"/>
    </row>
    <row r="16" spans="1:9" x14ac:dyDescent="0.25">
      <c r="A16" s="32"/>
      <c r="B16" s="32"/>
      <c r="C16" s="32"/>
      <c r="D16" s="134"/>
      <c r="E16" s="77"/>
      <c r="F16" s="78"/>
      <c r="H16" s="87"/>
    </row>
    <row r="17" spans="1:8" s="14" customFormat="1" x14ac:dyDescent="0.25">
      <c r="A17" s="26"/>
      <c r="B17" s="26" t="s">
        <v>86</v>
      </c>
      <c r="C17" s="32" t="s">
        <v>94</v>
      </c>
      <c r="D17" s="134" t="s">
        <v>95</v>
      </c>
      <c r="E17" s="79"/>
      <c r="F17" s="78">
        <f>'[1]Cafe '!F265</f>
        <v>0</v>
      </c>
      <c r="H17" s="87"/>
    </row>
    <row r="18" spans="1:8" x14ac:dyDescent="0.25">
      <c r="A18" s="32"/>
      <c r="B18" s="32"/>
      <c r="C18" s="32"/>
      <c r="D18" s="132"/>
      <c r="E18" s="77"/>
      <c r="F18" s="78"/>
      <c r="H18" s="89"/>
    </row>
    <row r="19" spans="1:8" x14ac:dyDescent="0.25">
      <c r="A19" s="32"/>
      <c r="B19" s="32"/>
      <c r="C19" s="32"/>
      <c r="D19" s="76"/>
      <c r="E19" s="77"/>
      <c r="F19" s="78"/>
    </row>
    <row r="20" spans="1:8" x14ac:dyDescent="0.25">
      <c r="A20" s="32"/>
      <c r="B20" s="32"/>
      <c r="C20" s="32"/>
      <c r="D20" s="76"/>
      <c r="E20" s="77"/>
      <c r="F20" s="78"/>
    </row>
    <row r="21" spans="1:8" x14ac:dyDescent="0.25">
      <c r="A21" s="32"/>
      <c r="B21" s="32"/>
      <c r="C21" s="32"/>
      <c r="D21" s="76"/>
      <c r="E21" s="77"/>
      <c r="F21" s="78"/>
    </row>
    <row r="22" spans="1:8" x14ac:dyDescent="0.25">
      <c r="A22" s="32"/>
      <c r="B22" s="32"/>
      <c r="C22" s="32"/>
      <c r="D22" s="76"/>
      <c r="E22" s="77"/>
      <c r="F22" s="78"/>
    </row>
    <row r="23" spans="1:8" x14ac:dyDescent="0.25">
      <c r="A23" s="32"/>
      <c r="B23" s="32"/>
      <c r="C23" s="32"/>
      <c r="D23" s="76"/>
      <c r="E23" s="77"/>
      <c r="F23" s="78"/>
    </row>
    <row r="24" spans="1:8" x14ac:dyDescent="0.25">
      <c r="A24" s="32"/>
      <c r="B24" s="32"/>
      <c r="C24" s="32"/>
      <c r="D24" s="76"/>
      <c r="E24" s="77"/>
      <c r="F24" s="78"/>
    </row>
    <row r="25" spans="1:8" x14ac:dyDescent="0.25">
      <c r="A25" s="32"/>
      <c r="B25" s="32"/>
      <c r="C25" s="32"/>
      <c r="D25" s="76"/>
      <c r="E25" s="77"/>
      <c r="F25" s="78"/>
    </row>
    <row r="26" spans="1:8" x14ac:dyDescent="0.25">
      <c r="A26" s="32"/>
      <c r="B26" s="32"/>
      <c r="C26" s="32"/>
      <c r="D26" s="76"/>
      <c r="E26" s="77"/>
      <c r="F26" s="78"/>
    </row>
    <row r="27" spans="1:8" x14ac:dyDescent="0.25">
      <c r="A27" s="32"/>
      <c r="B27" s="32"/>
      <c r="C27" s="32"/>
      <c r="D27" s="76"/>
      <c r="E27" s="77"/>
      <c r="F27" s="78"/>
    </row>
    <row r="28" spans="1:8" x14ac:dyDescent="0.25">
      <c r="A28" s="32"/>
      <c r="B28" s="32"/>
      <c r="C28" s="32"/>
      <c r="D28" s="76"/>
      <c r="E28" s="77"/>
      <c r="F28" s="78"/>
    </row>
    <row r="29" spans="1:8" x14ac:dyDescent="0.25">
      <c r="A29" s="32"/>
      <c r="B29" s="32"/>
      <c r="C29" s="32"/>
      <c r="D29" s="76"/>
      <c r="E29" s="77"/>
      <c r="F29" s="78"/>
    </row>
    <row r="30" spans="1:8" x14ac:dyDescent="0.25">
      <c r="A30" s="32"/>
      <c r="B30" s="32"/>
      <c r="C30" s="32"/>
      <c r="D30" s="76"/>
      <c r="E30" s="77"/>
      <c r="F30" s="78"/>
    </row>
    <row r="31" spans="1:8" x14ac:dyDescent="0.25">
      <c r="A31" s="32"/>
      <c r="B31" s="32"/>
      <c r="C31" s="32"/>
      <c r="D31" s="76"/>
      <c r="E31" s="77"/>
      <c r="F31" s="78"/>
    </row>
    <row r="32" spans="1:8" x14ac:dyDescent="0.25">
      <c r="A32" s="32"/>
      <c r="B32" s="32"/>
      <c r="C32" s="32"/>
      <c r="D32" s="76"/>
      <c r="E32" s="77"/>
      <c r="F32" s="78"/>
    </row>
    <row r="33" spans="1:6" x14ac:dyDescent="0.25">
      <c r="A33" s="32"/>
      <c r="B33" s="32"/>
      <c r="C33" s="32"/>
      <c r="D33" s="76"/>
      <c r="E33" s="77"/>
      <c r="F33" s="78"/>
    </row>
    <row r="34" spans="1:6" x14ac:dyDescent="0.25">
      <c r="A34" s="32"/>
      <c r="B34" s="32"/>
      <c r="C34" s="32"/>
      <c r="D34" s="76"/>
      <c r="E34" s="77"/>
      <c r="F34" s="78"/>
    </row>
    <row r="35" spans="1:6" x14ac:dyDescent="0.25">
      <c r="A35" s="32"/>
      <c r="B35" s="32"/>
      <c r="C35" s="32"/>
      <c r="D35" s="76"/>
      <c r="E35" s="77"/>
      <c r="F35" s="78"/>
    </row>
    <row r="36" spans="1:6" x14ac:dyDescent="0.25">
      <c r="A36" s="32"/>
      <c r="B36" s="32"/>
      <c r="C36" s="32"/>
      <c r="D36" s="76"/>
      <c r="E36" s="77"/>
      <c r="F36" s="78"/>
    </row>
    <row r="37" spans="1:6" x14ac:dyDescent="0.25">
      <c r="A37" s="32"/>
      <c r="B37" s="32"/>
      <c r="C37" s="32"/>
      <c r="D37" s="76"/>
      <c r="E37" s="77"/>
      <c r="F37" s="78"/>
    </row>
    <row r="38" spans="1:6" x14ac:dyDescent="0.25">
      <c r="A38" s="32"/>
      <c r="B38" s="32"/>
      <c r="C38" s="32"/>
      <c r="D38" s="81"/>
      <c r="E38" s="77"/>
      <c r="F38" s="32"/>
    </row>
    <row r="39" spans="1:6" x14ac:dyDescent="0.25">
      <c r="A39" s="32"/>
      <c r="B39" s="32"/>
      <c r="C39" s="32"/>
      <c r="D39" s="81"/>
      <c r="E39" s="77"/>
      <c r="F39" s="32"/>
    </row>
    <row r="40" spans="1:6" x14ac:dyDescent="0.25">
      <c r="A40" s="32"/>
      <c r="B40" s="32"/>
      <c r="C40" s="32"/>
      <c r="D40" s="81"/>
      <c r="E40" s="77"/>
      <c r="F40" s="57"/>
    </row>
    <row r="41" spans="1:6" ht="16.5" thickBot="1" x14ac:dyDescent="0.3">
      <c r="A41" s="32"/>
      <c r="B41" s="12" t="s">
        <v>91</v>
      </c>
      <c r="C41" s="32"/>
      <c r="D41" s="81"/>
      <c r="E41" s="77"/>
      <c r="F41" s="82">
        <f>SUM(F10:F40)</f>
        <v>0</v>
      </c>
    </row>
    <row r="42" spans="1:6" ht="16.5" thickTop="1" x14ac:dyDescent="0.25">
      <c r="A42" s="32"/>
      <c r="C42" s="32"/>
      <c r="D42" s="81"/>
      <c r="E42" s="77"/>
      <c r="F42" s="32"/>
    </row>
    <row r="43" spans="1:6" x14ac:dyDescent="0.25">
      <c r="A43" s="32"/>
      <c r="C43" s="32"/>
      <c r="D43" s="81"/>
      <c r="E43" s="77"/>
      <c r="F43" s="32"/>
    </row>
    <row r="44" spans="1:6" x14ac:dyDescent="0.25">
      <c r="A44" s="83"/>
      <c r="B44" s="83"/>
      <c r="C44" s="83"/>
      <c r="D44" s="84"/>
      <c r="E44" s="85"/>
      <c r="F44" s="83"/>
    </row>
    <row r="46" spans="1:6" x14ac:dyDescent="0.25">
      <c r="F46" s="135"/>
    </row>
    <row r="47" spans="1:6" x14ac:dyDescent="0.25">
      <c r="F47" s="136"/>
    </row>
    <row r="48" spans="1:6" x14ac:dyDescent="0.25">
      <c r="F48" s="136"/>
    </row>
    <row r="50" spans="6:6" x14ac:dyDescent="0.25">
      <c r="F50" s="87"/>
    </row>
  </sheetData>
  <mergeCells count="4">
    <mergeCell ref="B7:B8"/>
    <mergeCell ref="C7:C8"/>
    <mergeCell ref="D7:D8"/>
    <mergeCell ref="F7:F8"/>
  </mergeCells>
  <pageMargins left="0.7" right="0.7" top="0.75" bottom="0.75" header="0.3" footer="0.3"/>
  <pageSetup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AB623-AA3F-4812-9A55-C7ACAF33B7EA}">
  <sheetPr>
    <tabColor rgb="FFFF0000"/>
  </sheetPr>
  <dimension ref="A1:L44"/>
  <sheetViews>
    <sheetView showGridLines="0" tabSelected="1" showWhiteSpace="0" view="pageBreakPreview" zoomScaleNormal="100" zoomScaleSheetLayoutView="100" workbookViewId="0">
      <selection activeCell="C14" sqref="C14"/>
    </sheetView>
  </sheetViews>
  <sheetFormatPr defaultColWidth="9.140625" defaultRowHeight="15.75" x14ac:dyDescent="0.25"/>
  <cols>
    <col min="1" max="1" width="6.42578125" style="13" customWidth="1"/>
    <col min="2" max="2" width="16.5703125" style="13" customWidth="1"/>
    <col min="3" max="3" width="43.42578125" style="13" customWidth="1"/>
    <col min="4" max="4" width="9.42578125" style="86" customWidth="1"/>
    <col min="5" max="5" width="4.140625" style="13" customWidth="1"/>
    <col min="6" max="6" width="23.7109375" style="219" customWidth="1"/>
    <col min="7" max="7" width="4.42578125" style="13" customWidth="1"/>
    <col min="8" max="8" width="17.5703125" style="13" hidden="1" customWidth="1"/>
    <col min="9" max="9" width="17.85546875" style="13" hidden="1" customWidth="1"/>
    <col min="10" max="10" width="20.5703125" style="89" hidden="1" customWidth="1"/>
    <col min="11" max="11" width="18.5703125" style="13" bestFit="1" customWidth="1"/>
    <col min="12" max="12" width="15.140625" style="13" bestFit="1" customWidth="1"/>
    <col min="13" max="16384" width="9.140625" style="13"/>
  </cols>
  <sheetData>
    <row r="1" spans="1:12" x14ac:dyDescent="0.25">
      <c r="A1" s="57"/>
      <c r="B1" s="58"/>
      <c r="C1" s="59"/>
      <c r="D1" s="60"/>
      <c r="E1" s="59"/>
      <c r="F1" s="211"/>
    </row>
    <row r="2" spans="1:12" x14ac:dyDescent="0.25">
      <c r="A2" s="32"/>
      <c r="B2" s="65"/>
      <c r="C2" s="12"/>
      <c r="D2" s="62"/>
      <c r="E2" s="63"/>
      <c r="F2" s="212"/>
      <c r="G2" s="63"/>
    </row>
    <row r="3" spans="1:12" x14ac:dyDescent="0.25">
      <c r="A3" s="32"/>
      <c r="B3" s="65"/>
      <c r="C3" s="12"/>
      <c r="D3" s="62"/>
      <c r="E3" s="63"/>
      <c r="F3" s="212"/>
      <c r="G3" s="63"/>
    </row>
    <row r="4" spans="1:12" x14ac:dyDescent="0.25">
      <c r="A4" s="32"/>
      <c r="B4" s="90"/>
      <c r="C4" s="12"/>
      <c r="D4" s="62"/>
      <c r="E4" s="63"/>
      <c r="F4" s="212"/>
      <c r="G4" s="63"/>
    </row>
    <row r="5" spans="1:12" x14ac:dyDescent="0.25">
      <c r="A5" s="32"/>
      <c r="B5" s="65"/>
      <c r="C5" s="12"/>
      <c r="D5" s="62"/>
      <c r="E5" s="63"/>
      <c r="F5" s="212"/>
      <c r="G5" s="63"/>
    </row>
    <row r="6" spans="1:12" x14ac:dyDescent="0.25">
      <c r="A6" s="32"/>
      <c r="B6" s="66" t="s">
        <v>96</v>
      </c>
      <c r="C6" s="67"/>
      <c r="D6" s="68"/>
      <c r="E6" s="69"/>
      <c r="F6" s="213"/>
      <c r="G6" s="63"/>
      <c r="I6" s="13">
        <f>170*3600</f>
        <v>612000</v>
      </c>
    </row>
    <row r="7" spans="1:12" x14ac:dyDescent="0.25">
      <c r="A7" s="32"/>
      <c r="B7" s="294" t="s">
        <v>97</v>
      </c>
      <c r="C7" s="294" t="s">
        <v>98</v>
      </c>
      <c r="D7" s="296" t="s">
        <v>99</v>
      </c>
      <c r="E7" s="115"/>
      <c r="F7" s="303" t="s">
        <v>100</v>
      </c>
      <c r="G7" s="63"/>
    </row>
    <row r="8" spans="1:12" ht="27.75" customHeight="1" x14ac:dyDescent="0.25">
      <c r="A8" s="73"/>
      <c r="B8" s="295"/>
      <c r="C8" s="295"/>
      <c r="D8" s="297"/>
      <c r="E8" s="117"/>
      <c r="F8" s="304"/>
      <c r="G8" s="63"/>
      <c r="J8" s="91"/>
    </row>
    <row r="9" spans="1:12" x14ac:dyDescent="0.25">
      <c r="A9" s="73"/>
      <c r="B9" s="73"/>
      <c r="C9" s="34"/>
      <c r="D9" s="74"/>
      <c r="E9" s="116"/>
      <c r="F9" s="212"/>
      <c r="G9" s="88"/>
    </row>
    <row r="10" spans="1:12" ht="41.1" customHeight="1" x14ac:dyDescent="0.25">
      <c r="A10" s="26"/>
      <c r="B10" s="306" t="s">
        <v>101</v>
      </c>
      <c r="C10" s="305" t="s">
        <v>102</v>
      </c>
      <c r="D10" s="307" t="s">
        <v>103</v>
      </c>
      <c r="E10" s="116"/>
      <c r="F10" s="308">
        <f>'Cost Summary-Plot 21'!F42</f>
        <v>0</v>
      </c>
      <c r="G10" s="93"/>
      <c r="H10" s="13">
        <v>532532285.29411763</v>
      </c>
      <c r="I10" s="13">
        <f>H10*1.1</f>
        <v>585785513.82352948</v>
      </c>
      <c r="J10" s="89" t="e">
        <f>(#REF!-H10)/H10</f>
        <v>#REF!</v>
      </c>
      <c r="K10" s="135"/>
      <c r="L10" s="88"/>
    </row>
    <row r="11" spans="1:12" x14ac:dyDescent="0.25">
      <c r="A11" s="26"/>
      <c r="B11" s="306"/>
      <c r="C11" s="305"/>
      <c r="D11" s="307"/>
      <c r="E11" s="116"/>
      <c r="F11" s="308"/>
      <c r="G11" s="93"/>
    </row>
    <row r="12" spans="1:12" x14ac:dyDescent="0.25">
      <c r="A12" s="26"/>
      <c r="B12" s="73"/>
      <c r="C12" s="34"/>
      <c r="D12" s="92"/>
      <c r="E12" s="119"/>
      <c r="F12" s="176"/>
      <c r="G12" s="93"/>
    </row>
    <row r="13" spans="1:12" x14ac:dyDescent="0.25">
      <c r="A13" s="26"/>
      <c r="B13" s="32"/>
      <c r="C13" s="32"/>
      <c r="D13" s="92"/>
      <c r="E13" s="119"/>
      <c r="F13" s="176"/>
      <c r="G13" s="93"/>
      <c r="K13" s="135"/>
      <c r="L13" s="88"/>
    </row>
    <row r="14" spans="1:12" x14ac:dyDescent="0.25">
      <c r="A14" s="26"/>
      <c r="B14" s="73"/>
      <c r="C14" s="34"/>
      <c r="D14" s="92"/>
      <c r="E14" s="119"/>
      <c r="F14" s="176"/>
      <c r="G14" s="93"/>
    </row>
    <row r="15" spans="1:12" x14ac:dyDescent="0.25">
      <c r="A15" s="26"/>
      <c r="B15" s="73"/>
      <c r="C15" s="34"/>
      <c r="D15" s="92"/>
      <c r="E15" s="119"/>
      <c r="F15" s="214"/>
      <c r="G15" s="93"/>
    </row>
    <row r="16" spans="1:12" s="14" customFormat="1" x14ac:dyDescent="0.25">
      <c r="A16" s="26"/>
      <c r="B16" s="143"/>
      <c r="C16" s="26" t="s">
        <v>104</v>
      </c>
      <c r="D16" s="144"/>
      <c r="E16" s="145"/>
      <c r="F16" s="175">
        <f>SUM(F10:F15)</f>
        <v>0</v>
      </c>
      <c r="G16" s="93"/>
      <c r="J16" s="146"/>
      <c r="K16" s="142"/>
    </row>
    <row r="17" spans="1:11" x14ac:dyDescent="0.25">
      <c r="A17" s="26"/>
      <c r="B17" s="138"/>
      <c r="C17" s="140"/>
      <c r="D17" s="139"/>
      <c r="E17" s="141"/>
      <c r="F17" s="176"/>
      <c r="G17" s="93"/>
    </row>
    <row r="18" spans="1:11" x14ac:dyDescent="0.25">
      <c r="A18" s="26"/>
      <c r="B18" s="138"/>
      <c r="C18" s="140"/>
      <c r="D18" s="139"/>
      <c r="E18" s="141"/>
      <c r="F18" s="176"/>
      <c r="G18" s="93"/>
    </row>
    <row r="19" spans="1:11" x14ac:dyDescent="0.25">
      <c r="A19" s="26"/>
      <c r="B19" s="143"/>
      <c r="C19" s="26"/>
      <c r="D19" s="144"/>
      <c r="E19" s="119"/>
      <c r="F19" s="176"/>
      <c r="G19" s="93"/>
    </row>
    <row r="20" spans="1:11" x14ac:dyDescent="0.25">
      <c r="A20" s="26"/>
      <c r="B20" s="32"/>
      <c r="C20" s="26"/>
      <c r="D20" s="92"/>
      <c r="E20" s="119"/>
      <c r="F20" s="176"/>
      <c r="G20" s="93"/>
      <c r="K20" s="135"/>
    </row>
    <row r="21" spans="1:11" x14ac:dyDescent="0.25">
      <c r="A21" s="32"/>
      <c r="B21" s="32"/>
      <c r="C21" s="32"/>
      <c r="D21" s="80"/>
      <c r="E21" s="118"/>
      <c r="F21" s="176"/>
      <c r="G21" s="88"/>
    </row>
    <row r="22" spans="1:11" x14ac:dyDescent="0.25">
      <c r="A22" s="32"/>
      <c r="B22" s="32"/>
      <c r="C22" s="26" t="s">
        <v>105</v>
      </c>
      <c r="D22" s="92" t="s">
        <v>106</v>
      </c>
      <c r="E22" s="118"/>
      <c r="F22" s="176">
        <f>D22*F16</f>
        <v>0</v>
      </c>
      <c r="G22" s="88"/>
    </row>
    <row r="23" spans="1:11" x14ac:dyDescent="0.25">
      <c r="A23" s="32"/>
      <c r="B23" s="32"/>
      <c r="C23" s="32"/>
      <c r="D23" s="80"/>
      <c r="E23" s="118"/>
      <c r="F23" s="176"/>
      <c r="G23" s="88"/>
    </row>
    <row r="24" spans="1:11" x14ac:dyDescent="0.25">
      <c r="A24" s="32"/>
      <c r="B24" s="32"/>
      <c r="C24" s="32"/>
      <c r="D24" s="80"/>
      <c r="E24" s="118"/>
      <c r="F24" s="176"/>
      <c r="G24" s="88"/>
    </row>
    <row r="25" spans="1:11" x14ac:dyDescent="0.25">
      <c r="A25" s="32"/>
      <c r="B25" s="32"/>
      <c r="C25" s="32"/>
      <c r="D25" s="80"/>
      <c r="E25" s="118"/>
      <c r="F25" s="176"/>
      <c r="G25" s="88"/>
    </row>
    <row r="26" spans="1:11" x14ac:dyDescent="0.25">
      <c r="A26" s="32"/>
      <c r="B26" s="32"/>
      <c r="C26" s="32"/>
      <c r="D26" s="80"/>
      <c r="E26" s="118"/>
      <c r="F26" s="176"/>
      <c r="G26" s="88"/>
    </row>
    <row r="27" spans="1:11" x14ac:dyDescent="0.25">
      <c r="A27" s="32"/>
      <c r="B27" s="34"/>
      <c r="C27" s="34"/>
      <c r="D27" s="74"/>
      <c r="E27" s="120"/>
      <c r="F27" s="176"/>
      <c r="G27" s="94"/>
      <c r="H27" s="94">
        <f>SUM(H10:H20)</f>
        <v>532532285.29411763</v>
      </c>
      <c r="I27" s="87">
        <f>H27*1.1</f>
        <v>585785513.82352948</v>
      </c>
      <c r="K27" s="107"/>
    </row>
    <row r="28" spans="1:11" x14ac:dyDescent="0.25">
      <c r="A28" s="32"/>
      <c r="B28" s="34"/>
      <c r="C28" s="34"/>
      <c r="D28" s="74"/>
      <c r="E28" s="120"/>
      <c r="F28" s="176"/>
      <c r="G28" s="94"/>
      <c r="H28" s="94"/>
      <c r="I28" s="87"/>
      <c r="K28" s="107"/>
    </row>
    <row r="29" spans="1:11" x14ac:dyDescent="0.25">
      <c r="A29" s="32"/>
      <c r="B29" s="34"/>
      <c r="C29" s="34"/>
      <c r="D29" s="74"/>
      <c r="E29" s="120"/>
      <c r="F29" s="176"/>
      <c r="G29" s="94"/>
      <c r="H29" s="94"/>
      <c r="I29" s="87"/>
      <c r="K29" s="107"/>
    </row>
    <row r="30" spans="1:11" x14ac:dyDescent="0.25">
      <c r="A30" s="32"/>
      <c r="B30" s="34"/>
      <c r="C30" s="34"/>
      <c r="D30" s="74"/>
      <c r="E30" s="120"/>
      <c r="F30" s="176"/>
      <c r="G30" s="94"/>
      <c r="H30" s="94"/>
      <c r="I30" s="95"/>
    </row>
    <row r="31" spans="1:11" x14ac:dyDescent="0.25">
      <c r="A31" s="32"/>
      <c r="B31" s="34"/>
      <c r="C31" s="34"/>
      <c r="D31" s="74"/>
      <c r="E31" s="120"/>
      <c r="F31" s="176"/>
      <c r="G31" s="94"/>
      <c r="H31" s="94"/>
      <c r="I31" s="95"/>
    </row>
    <row r="32" spans="1:11" x14ac:dyDescent="0.25">
      <c r="A32" s="32"/>
      <c r="B32" s="34"/>
      <c r="C32" s="34"/>
      <c r="D32" s="74"/>
      <c r="E32" s="120"/>
      <c r="F32" s="176"/>
      <c r="G32" s="94"/>
      <c r="H32" s="94">
        <f>H27*0.05</f>
        <v>26626614.264705881</v>
      </c>
      <c r="I32" s="96">
        <f>I27*0.05</f>
        <v>29289275.691176474</v>
      </c>
    </row>
    <row r="33" spans="1:12" x14ac:dyDescent="0.25">
      <c r="A33" s="32"/>
      <c r="B33" s="34"/>
      <c r="C33" s="34"/>
      <c r="D33" s="74"/>
      <c r="E33" s="120"/>
      <c r="F33" s="176"/>
      <c r="G33" s="94"/>
      <c r="H33" s="94"/>
      <c r="I33" s="96"/>
    </row>
    <row r="34" spans="1:12" x14ac:dyDescent="0.25">
      <c r="A34" s="32"/>
      <c r="B34" s="34"/>
      <c r="C34" s="34"/>
      <c r="D34" s="74"/>
      <c r="E34" s="120"/>
      <c r="F34" s="176"/>
      <c r="G34" s="94"/>
      <c r="H34" s="94"/>
      <c r="I34" s="96"/>
    </row>
    <row r="35" spans="1:12" x14ac:dyDescent="0.25">
      <c r="A35" s="32"/>
      <c r="B35" s="34"/>
      <c r="C35" s="34"/>
      <c r="D35" s="74"/>
      <c r="E35" s="120"/>
      <c r="F35" s="176"/>
      <c r="G35" s="94"/>
      <c r="H35" s="94"/>
      <c r="I35" s="96"/>
    </row>
    <row r="36" spans="1:12" x14ac:dyDescent="0.25">
      <c r="A36" s="32"/>
      <c r="B36" s="34"/>
      <c r="C36" s="34"/>
      <c r="D36" s="74"/>
      <c r="E36" s="120"/>
      <c r="F36" s="176"/>
      <c r="G36" s="94"/>
      <c r="H36" s="94">
        <f>SUM(H27:H35)</f>
        <v>559158899.55882347</v>
      </c>
      <c r="I36" s="96">
        <f>SUM(I27:I35)</f>
        <v>615074789.5147059</v>
      </c>
    </row>
    <row r="37" spans="1:12" x14ac:dyDescent="0.25">
      <c r="A37" s="32"/>
      <c r="B37" s="34"/>
      <c r="C37" s="34"/>
      <c r="D37" s="74"/>
      <c r="E37" s="120"/>
      <c r="F37" s="215"/>
      <c r="G37" s="94"/>
      <c r="H37" s="94"/>
      <c r="I37" s="96"/>
    </row>
    <row r="38" spans="1:12" x14ac:dyDescent="0.25">
      <c r="A38" s="32"/>
      <c r="B38" s="34"/>
      <c r="C38" s="34"/>
      <c r="D38" s="74"/>
      <c r="E38" s="120"/>
      <c r="F38" s="215"/>
      <c r="G38" s="94"/>
      <c r="H38" s="94">
        <f>H36*0.18</f>
        <v>100648601.92058823</v>
      </c>
      <c r="I38" s="96">
        <f>I36*0.18</f>
        <v>110713462.11264706</v>
      </c>
    </row>
    <row r="39" spans="1:12" ht="16.5" thickBot="1" x14ac:dyDescent="0.3">
      <c r="A39" s="32"/>
      <c r="B39" s="110"/>
      <c r="C39" s="110"/>
      <c r="D39" s="111"/>
      <c r="E39" s="121"/>
      <c r="F39" s="216"/>
      <c r="G39" s="94"/>
      <c r="H39" s="94"/>
      <c r="I39" s="94"/>
    </row>
    <row r="40" spans="1:12" ht="33.75" customHeight="1" thickTop="1" x14ac:dyDescent="0.25">
      <c r="A40" s="32"/>
      <c r="B40" s="300" t="s">
        <v>107</v>
      </c>
      <c r="C40" s="301"/>
      <c r="D40" s="301"/>
      <c r="E40" s="302"/>
      <c r="F40" s="217">
        <f>SUM(F16:F39)</f>
        <v>0</v>
      </c>
      <c r="G40" s="94"/>
      <c r="H40" s="94">
        <f>SUM(H36:H39)</f>
        <v>659807501.47941172</v>
      </c>
      <c r="I40" s="94">
        <f>SUM(I36:I39)</f>
        <v>725788251.62735295</v>
      </c>
      <c r="J40" s="89">
        <f>I40-H40</f>
        <v>65980750.147941232</v>
      </c>
      <c r="K40" s="147"/>
      <c r="L40" s="148"/>
    </row>
    <row r="41" spans="1:12" ht="15.75" customHeight="1" x14ac:dyDescent="0.25">
      <c r="A41" s="83"/>
      <c r="B41" s="112"/>
      <c r="C41" s="113"/>
      <c r="D41" s="113"/>
      <c r="E41" s="114"/>
      <c r="F41" s="218"/>
      <c r="G41" s="88"/>
      <c r="H41" s="97"/>
    </row>
    <row r="43" spans="1:12" x14ac:dyDescent="0.25">
      <c r="K43" s="133"/>
    </row>
    <row r="44" spans="1:12" x14ac:dyDescent="0.25">
      <c r="K44" s="88"/>
    </row>
  </sheetData>
  <mergeCells count="9">
    <mergeCell ref="C7:C8"/>
    <mergeCell ref="D7:D8"/>
    <mergeCell ref="B7:B8"/>
    <mergeCell ref="B40:E40"/>
    <mergeCell ref="F7:F8"/>
    <mergeCell ref="C10:C11"/>
    <mergeCell ref="B10:B11"/>
    <mergeCell ref="D10:D11"/>
    <mergeCell ref="F10:F11"/>
  </mergeCells>
  <printOptions horizontalCentered="1" verticalCentered="1"/>
  <pageMargins left="0.23622047244094491" right="0.23622047244094491" top="0.31496062992125984" bottom="0.23622047244094491" header="0.35433070866141736" footer="0.31496062992125984"/>
  <pageSetup orientation="portrait" r:id="rId1"/>
  <headerFooter>
    <oddFooter>&amp;R&amp;"Candara,Regular"
M/1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227EB-E05A-4EFB-BD61-31727E166E4C}">
  <dimension ref="A1:G265"/>
  <sheetViews>
    <sheetView view="pageBreakPreview" topLeftCell="C100" zoomScaleNormal="100" zoomScaleSheetLayoutView="100" workbookViewId="0">
      <selection activeCell="C262" sqref="C262"/>
    </sheetView>
  </sheetViews>
  <sheetFormatPr defaultColWidth="9.140625" defaultRowHeight="15.75" x14ac:dyDescent="0.25"/>
  <cols>
    <col min="1" max="1" width="4.7109375" style="55" customWidth="1"/>
    <col min="2" max="2" width="54.28515625" style="14" customWidth="1"/>
    <col min="3" max="3" width="5.85546875" style="56" customWidth="1"/>
    <col min="4" max="4" width="8.42578125" style="99" customWidth="1"/>
    <col min="5" max="5" width="14.42578125" style="239" customWidth="1"/>
    <col min="6" max="6" width="15.85546875" style="267" customWidth="1"/>
    <col min="7" max="7" width="9.140625" style="14"/>
    <col min="8" max="8" width="15.28515625" style="14" bestFit="1" customWidth="1"/>
    <col min="9" max="9" width="13.85546875" style="14" bestFit="1" customWidth="1"/>
    <col min="10" max="10" width="17.28515625" style="14" bestFit="1" customWidth="1"/>
    <col min="11" max="11" width="18.5703125" style="14" bestFit="1" customWidth="1"/>
    <col min="12" max="13" width="9.42578125" style="14" bestFit="1" customWidth="1"/>
    <col min="14" max="256" width="9.140625" style="14"/>
    <col min="257" max="257" width="4.7109375" style="14" customWidth="1"/>
    <col min="258" max="258" width="54.28515625" style="14" customWidth="1"/>
    <col min="259" max="259" width="5.85546875" style="14" customWidth="1"/>
    <col min="260" max="260" width="8.42578125" style="14" customWidth="1"/>
    <col min="261" max="261" width="14.42578125" style="14" customWidth="1"/>
    <col min="262" max="262" width="15.85546875" style="14" customWidth="1"/>
    <col min="263" max="263" width="9.140625" style="14"/>
    <col min="264" max="264" width="15.28515625" style="14" bestFit="1" customWidth="1"/>
    <col min="265" max="265" width="13.85546875" style="14" bestFit="1" customWidth="1"/>
    <col min="266" max="266" width="17.28515625" style="14" bestFit="1" customWidth="1"/>
    <col min="267" max="267" width="18.5703125" style="14" bestFit="1" customWidth="1"/>
    <col min="268" max="269" width="9.42578125" style="14" bestFit="1" customWidth="1"/>
    <col min="270" max="512" width="9.140625" style="14"/>
    <col min="513" max="513" width="4.7109375" style="14" customWidth="1"/>
    <col min="514" max="514" width="54.28515625" style="14" customWidth="1"/>
    <col min="515" max="515" width="5.85546875" style="14" customWidth="1"/>
    <col min="516" max="516" width="8.42578125" style="14" customWidth="1"/>
    <col min="517" max="517" width="14.42578125" style="14" customWidth="1"/>
    <col min="518" max="518" width="15.85546875" style="14" customWidth="1"/>
    <col min="519" max="519" width="9.140625" style="14"/>
    <col min="520" max="520" width="15.28515625" style="14" bestFit="1" customWidth="1"/>
    <col min="521" max="521" width="13.85546875" style="14" bestFit="1" customWidth="1"/>
    <col min="522" max="522" width="17.28515625" style="14" bestFit="1" customWidth="1"/>
    <col min="523" max="523" width="18.5703125" style="14" bestFit="1" customWidth="1"/>
    <col min="524" max="525" width="9.42578125" style="14" bestFit="1" customWidth="1"/>
    <col min="526" max="768" width="9.140625" style="14"/>
    <col min="769" max="769" width="4.7109375" style="14" customWidth="1"/>
    <col min="770" max="770" width="54.28515625" style="14" customWidth="1"/>
    <col min="771" max="771" width="5.85546875" style="14" customWidth="1"/>
    <col min="772" max="772" width="8.42578125" style="14" customWidth="1"/>
    <col min="773" max="773" width="14.42578125" style="14" customWidth="1"/>
    <col min="774" max="774" width="15.85546875" style="14" customWidth="1"/>
    <col min="775" max="775" width="9.140625" style="14"/>
    <col min="776" max="776" width="15.28515625" style="14" bestFit="1" customWidth="1"/>
    <col min="777" max="777" width="13.85546875" style="14" bestFit="1" customWidth="1"/>
    <col min="778" max="778" width="17.28515625" style="14" bestFit="1" customWidth="1"/>
    <col min="779" max="779" width="18.5703125" style="14" bestFit="1" customWidth="1"/>
    <col min="780" max="781" width="9.42578125" style="14" bestFit="1" customWidth="1"/>
    <col min="782" max="1024" width="9.140625" style="14"/>
    <col min="1025" max="1025" width="4.7109375" style="14" customWidth="1"/>
    <col min="1026" max="1026" width="54.28515625" style="14" customWidth="1"/>
    <col min="1027" max="1027" width="5.85546875" style="14" customWidth="1"/>
    <col min="1028" max="1028" width="8.42578125" style="14" customWidth="1"/>
    <col min="1029" max="1029" width="14.42578125" style="14" customWidth="1"/>
    <col min="1030" max="1030" width="15.85546875" style="14" customWidth="1"/>
    <col min="1031" max="1031" width="9.140625" style="14"/>
    <col min="1032" max="1032" width="15.28515625" style="14" bestFit="1" customWidth="1"/>
    <col min="1033" max="1033" width="13.85546875" style="14" bestFit="1" customWidth="1"/>
    <col min="1034" max="1034" width="17.28515625" style="14" bestFit="1" customWidth="1"/>
    <col min="1035" max="1035" width="18.5703125" style="14" bestFit="1" customWidth="1"/>
    <col min="1036" max="1037" width="9.42578125" style="14" bestFit="1" customWidth="1"/>
    <col min="1038" max="1280" width="9.140625" style="14"/>
    <col min="1281" max="1281" width="4.7109375" style="14" customWidth="1"/>
    <col min="1282" max="1282" width="54.28515625" style="14" customWidth="1"/>
    <col min="1283" max="1283" width="5.85546875" style="14" customWidth="1"/>
    <col min="1284" max="1284" width="8.42578125" style="14" customWidth="1"/>
    <col min="1285" max="1285" width="14.42578125" style="14" customWidth="1"/>
    <col min="1286" max="1286" width="15.85546875" style="14" customWidth="1"/>
    <col min="1287" max="1287" width="9.140625" style="14"/>
    <col min="1288" max="1288" width="15.28515625" style="14" bestFit="1" customWidth="1"/>
    <col min="1289" max="1289" width="13.85546875" style="14" bestFit="1" customWidth="1"/>
    <col min="1290" max="1290" width="17.28515625" style="14" bestFit="1" customWidth="1"/>
    <col min="1291" max="1291" width="18.5703125" style="14" bestFit="1" customWidth="1"/>
    <col min="1292" max="1293" width="9.42578125" style="14" bestFit="1" customWidth="1"/>
    <col min="1294" max="1536" width="9.140625" style="14"/>
    <col min="1537" max="1537" width="4.7109375" style="14" customWidth="1"/>
    <col min="1538" max="1538" width="54.28515625" style="14" customWidth="1"/>
    <col min="1539" max="1539" width="5.85546875" style="14" customWidth="1"/>
    <col min="1540" max="1540" width="8.42578125" style="14" customWidth="1"/>
    <col min="1541" max="1541" width="14.42578125" style="14" customWidth="1"/>
    <col min="1542" max="1542" width="15.85546875" style="14" customWidth="1"/>
    <col min="1543" max="1543" width="9.140625" style="14"/>
    <col min="1544" max="1544" width="15.28515625" style="14" bestFit="1" customWidth="1"/>
    <col min="1545" max="1545" width="13.85546875" style="14" bestFit="1" customWidth="1"/>
    <col min="1546" max="1546" width="17.28515625" style="14" bestFit="1" customWidth="1"/>
    <col min="1547" max="1547" width="18.5703125" style="14" bestFit="1" customWidth="1"/>
    <col min="1548" max="1549" width="9.42578125" style="14" bestFit="1" customWidth="1"/>
    <col min="1550" max="1792" width="9.140625" style="14"/>
    <col min="1793" max="1793" width="4.7109375" style="14" customWidth="1"/>
    <col min="1794" max="1794" width="54.28515625" style="14" customWidth="1"/>
    <col min="1795" max="1795" width="5.85546875" style="14" customWidth="1"/>
    <col min="1796" max="1796" width="8.42578125" style="14" customWidth="1"/>
    <col min="1797" max="1797" width="14.42578125" style="14" customWidth="1"/>
    <col min="1798" max="1798" width="15.85546875" style="14" customWidth="1"/>
    <col min="1799" max="1799" width="9.140625" style="14"/>
    <col min="1800" max="1800" width="15.28515625" style="14" bestFit="1" customWidth="1"/>
    <col min="1801" max="1801" width="13.85546875" style="14" bestFit="1" customWidth="1"/>
    <col min="1802" max="1802" width="17.28515625" style="14" bestFit="1" customWidth="1"/>
    <col min="1803" max="1803" width="18.5703125" style="14" bestFit="1" customWidth="1"/>
    <col min="1804" max="1805" width="9.42578125" style="14" bestFit="1" customWidth="1"/>
    <col min="1806" max="2048" width="9.140625" style="14"/>
    <col min="2049" max="2049" width="4.7109375" style="14" customWidth="1"/>
    <col min="2050" max="2050" width="54.28515625" style="14" customWidth="1"/>
    <col min="2051" max="2051" width="5.85546875" style="14" customWidth="1"/>
    <col min="2052" max="2052" width="8.42578125" style="14" customWidth="1"/>
    <col min="2053" max="2053" width="14.42578125" style="14" customWidth="1"/>
    <col min="2054" max="2054" width="15.85546875" style="14" customWidth="1"/>
    <col min="2055" max="2055" width="9.140625" style="14"/>
    <col min="2056" max="2056" width="15.28515625" style="14" bestFit="1" customWidth="1"/>
    <col min="2057" max="2057" width="13.85546875" style="14" bestFit="1" customWidth="1"/>
    <col min="2058" max="2058" width="17.28515625" style="14" bestFit="1" customWidth="1"/>
    <col min="2059" max="2059" width="18.5703125" style="14" bestFit="1" customWidth="1"/>
    <col min="2060" max="2061" width="9.42578125" style="14" bestFit="1" customWidth="1"/>
    <col min="2062" max="2304" width="9.140625" style="14"/>
    <col min="2305" max="2305" width="4.7109375" style="14" customWidth="1"/>
    <col min="2306" max="2306" width="54.28515625" style="14" customWidth="1"/>
    <col min="2307" max="2307" width="5.85546875" style="14" customWidth="1"/>
    <col min="2308" max="2308" width="8.42578125" style="14" customWidth="1"/>
    <col min="2309" max="2309" width="14.42578125" style="14" customWidth="1"/>
    <col min="2310" max="2310" width="15.85546875" style="14" customWidth="1"/>
    <col min="2311" max="2311" width="9.140625" style="14"/>
    <col min="2312" max="2312" width="15.28515625" style="14" bestFit="1" customWidth="1"/>
    <col min="2313" max="2313" width="13.85546875" style="14" bestFit="1" customWidth="1"/>
    <col min="2314" max="2314" width="17.28515625" style="14" bestFit="1" customWidth="1"/>
    <col min="2315" max="2315" width="18.5703125" style="14" bestFit="1" customWidth="1"/>
    <col min="2316" max="2317" width="9.42578125" style="14" bestFit="1" customWidth="1"/>
    <col min="2318" max="2560" width="9.140625" style="14"/>
    <col min="2561" max="2561" width="4.7109375" style="14" customWidth="1"/>
    <col min="2562" max="2562" width="54.28515625" style="14" customWidth="1"/>
    <col min="2563" max="2563" width="5.85546875" style="14" customWidth="1"/>
    <col min="2564" max="2564" width="8.42578125" style="14" customWidth="1"/>
    <col min="2565" max="2565" width="14.42578125" style="14" customWidth="1"/>
    <col min="2566" max="2566" width="15.85546875" style="14" customWidth="1"/>
    <col min="2567" max="2567" width="9.140625" style="14"/>
    <col min="2568" max="2568" width="15.28515625" style="14" bestFit="1" customWidth="1"/>
    <col min="2569" max="2569" width="13.85546875" style="14" bestFit="1" customWidth="1"/>
    <col min="2570" max="2570" width="17.28515625" style="14" bestFit="1" customWidth="1"/>
    <col min="2571" max="2571" width="18.5703125" style="14" bestFit="1" customWidth="1"/>
    <col min="2572" max="2573" width="9.42578125" style="14" bestFit="1" customWidth="1"/>
    <col min="2574" max="2816" width="9.140625" style="14"/>
    <col min="2817" max="2817" width="4.7109375" style="14" customWidth="1"/>
    <col min="2818" max="2818" width="54.28515625" style="14" customWidth="1"/>
    <col min="2819" max="2819" width="5.85546875" style="14" customWidth="1"/>
    <col min="2820" max="2820" width="8.42578125" style="14" customWidth="1"/>
    <col min="2821" max="2821" width="14.42578125" style="14" customWidth="1"/>
    <col min="2822" max="2822" width="15.85546875" style="14" customWidth="1"/>
    <col min="2823" max="2823" width="9.140625" style="14"/>
    <col min="2824" max="2824" width="15.28515625" style="14" bestFit="1" customWidth="1"/>
    <col min="2825" max="2825" width="13.85546875" style="14" bestFit="1" customWidth="1"/>
    <col min="2826" max="2826" width="17.28515625" style="14" bestFit="1" customWidth="1"/>
    <col min="2827" max="2827" width="18.5703125" style="14" bestFit="1" customWidth="1"/>
    <col min="2828" max="2829" width="9.42578125" style="14" bestFit="1" customWidth="1"/>
    <col min="2830" max="3072" width="9.140625" style="14"/>
    <col min="3073" max="3073" width="4.7109375" style="14" customWidth="1"/>
    <col min="3074" max="3074" width="54.28515625" style="14" customWidth="1"/>
    <col min="3075" max="3075" width="5.85546875" style="14" customWidth="1"/>
    <col min="3076" max="3076" width="8.42578125" style="14" customWidth="1"/>
    <col min="3077" max="3077" width="14.42578125" style="14" customWidth="1"/>
    <col min="3078" max="3078" width="15.85546875" style="14" customWidth="1"/>
    <col min="3079" max="3079" width="9.140625" style="14"/>
    <col min="3080" max="3080" width="15.28515625" style="14" bestFit="1" customWidth="1"/>
    <col min="3081" max="3081" width="13.85546875" style="14" bestFit="1" customWidth="1"/>
    <col min="3082" max="3082" width="17.28515625" style="14" bestFit="1" customWidth="1"/>
    <col min="3083" max="3083" width="18.5703125" style="14" bestFit="1" customWidth="1"/>
    <col min="3084" max="3085" width="9.42578125" style="14" bestFit="1" customWidth="1"/>
    <col min="3086" max="3328" width="9.140625" style="14"/>
    <col min="3329" max="3329" width="4.7109375" style="14" customWidth="1"/>
    <col min="3330" max="3330" width="54.28515625" style="14" customWidth="1"/>
    <col min="3331" max="3331" width="5.85546875" style="14" customWidth="1"/>
    <col min="3332" max="3332" width="8.42578125" style="14" customWidth="1"/>
    <col min="3333" max="3333" width="14.42578125" style="14" customWidth="1"/>
    <col min="3334" max="3334" width="15.85546875" style="14" customWidth="1"/>
    <col min="3335" max="3335" width="9.140625" style="14"/>
    <col min="3336" max="3336" width="15.28515625" style="14" bestFit="1" customWidth="1"/>
    <col min="3337" max="3337" width="13.85546875" style="14" bestFit="1" customWidth="1"/>
    <col min="3338" max="3338" width="17.28515625" style="14" bestFit="1" customWidth="1"/>
    <col min="3339" max="3339" width="18.5703125" style="14" bestFit="1" customWidth="1"/>
    <col min="3340" max="3341" width="9.42578125" style="14" bestFit="1" customWidth="1"/>
    <col min="3342" max="3584" width="9.140625" style="14"/>
    <col min="3585" max="3585" width="4.7109375" style="14" customWidth="1"/>
    <col min="3586" max="3586" width="54.28515625" style="14" customWidth="1"/>
    <col min="3587" max="3587" width="5.85546875" style="14" customWidth="1"/>
    <col min="3588" max="3588" width="8.42578125" style="14" customWidth="1"/>
    <col min="3589" max="3589" width="14.42578125" style="14" customWidth="1"/>
    <col min="3590" max="3590" width="15.85546875" style="14" customWidth="1"/>
    <col min="3591" max="3591" width="9.140625" style="14"/>
    <col min="3592" max="3592" width="15.28515625" style="14" bestFit="1" customWidth="1"/>
    <col min="3593" max="3593" width="13.85546875" style="14" bestFit="1" customWidth="1"/>
    <col min="3594" max="3594" width="17.28515625" style="14" bestFit="1" customWidth="1"/>
    <col min="3595" max="3595" width="18.5703125" style="14" bestFit="1" customWidth="1"/>
    <col min="3596" max="3597" width="9.42578125" style="14" bestFit="1" customWidth="1"/>
    <col min="3598" max="3840" width="9.140625" style="14"/>
    <col min="3841" max="3841" width="4.7109375" style="14" customWidth="1"/>
    <col min="3842" max="3842" width="54.28515625" style="14" customWidth="1"/>
    <col min="3843" max="3843" width="5.85546875" style="14" customWidth="1"/>
    <col min="3844" max="3844" width="8.42578125" style="14" customWidth="1"/>
    <col min="3845" max="3845" width="14.42578125" style="14" customWidth="1"/>
    <col min="3846" max="3846" width="15.85546875" style="14" customWidth="1"/>
    <col min="3847" max="3847" width="9.140625" style="14"/>
    <col min="3848" max="3848" width="15.28515625" style="14" bestFit="1" customWidth="1"/>
    <col min="3849" max="3849" width="13.85546875" style="14" bestFit="1" customWidth="1"/>
    <col min="3850" max="3850" width="17.28515625" style="14" bestFit="1" customWidth="1"/>
    <col min="3851" max="3851" width="18.5703125" style="14" bestFit="1" customWidth="1"/>
    <col min="3852" max="3853" width="9.42578125" style="14" bestFit="1" customWidth="1"/>
    <col min="3854" max="4096" width="9.140625" style="14"/>
    <col min="4097" max="4097" width="4.7109375" style="14" customWidth="1"/>
    <col min="4098" max="4098" width="54.28515625" style="14" customWidth="1"/>
    <col min="4099" max="4099" width="5.85546875" style="14" customWidth="1"/>
    <col min="4100" max="4100" width="8.42578125" style="14" customWidth="1"/>
    <col min="4101" max="4101" width="14.42578125" style="14" customWidth="1"/>
    <col min="4102" max="4102" width="15.85546875" style="14" customWidth="1"/>
    <col min="4103" max="4103" width="9.140625" style="14"/>
    <col min="4104" max="4104" width="15.28515625" style="14" bestFit="1" customWidth="1"/>
    <col min="4105" max="4105" width="13.85546875" style="14" bestFit="1" customWidth="1"/>
    <col min="4106" max="4106" width="17.28515625" style="14" bestFit="1" customWidth="1"/>
    <col min="4107" max="4107" width="18.5703125" style="14" bestFit="1" customWidth="1"/>
    <col min="4108" max="4109" width="9.42578125" style="14" bestFit="1" customWidth="1"/>
    <col min="4110" max="4352" width="9.140625" style="14"/>
    <col min="4353" max="4353" width="4.7109375" style="14" customWidth="1"/>
    <col min="4354" max="4354" width="54.28515625" style="14" customWidth="1"/>
    <col min="4355" max="4355" width="5.85546875" style="14" customWidth="1"/>
    <col min="4356" max="4356" width="8.42578125" style="14" customWidth="1"/>
    <col min="4357" max="4357" width="14.42578125" style="14" customWidth="1"/>
    <col min="4358" max="4358" width="15.85546875" style="14" customWidth="1"/>
    <col min="4359" max="4359" width="9.140625" style="14"/>
    <col min="4360" max="4360" width="15.28515625" style="14" bestFit="1" customWidth="1"/>
    <col min="4361" max="4361" width="13.85546875" style="14" bestFit="1" customWidth="1"/>
    <col min="4362" max="4362" width="17.28515625" style="14" bestFit="1" customWidth="1"/>
    <col min="4363" max="4363" width="18.5703125" style="14" bestFit="1" customWidth="1"/>
    <col min="4364" max="4365" width="9.42578125" style="14" bestFit="1" customWidth="1"/>
    <col min="4366" max="4608" width="9.140625" style="14"/>
    <col min="4609" max="4609" width="4.7109375" style="14" customWidth="1"/>
    <col min="4610" max="4610" width="54.28515625" style="14" customWidth="1"/>
    <col min="4611" max="4611" width="5.85546875" style="14" customWidth="1"/>
    <col min="4612" max="4612" width="8.42578125" style="14" customWidth="1"/>
    <col min="4613" max="4613" width="14.42578125" style="14" customWidth="1"/>
    <col min="4614" max="4614" width="15.85546875" style="14" customWidth="1"/>
    <col min="4615" max="4615" width="9.140625" style="14"/>
    <col min="4616" max="4616" width="15.28515625" style="14" bestFit="1" customWidth="1"/>
    <col min="4617" max="4617" width="13.85546875" style="14" bestFit="1" customWidth="1"/>
    <col min="4618" max="4618" width="17.28515625" style="14" bestFit="1" customWidth="1"/>
    <col min="4619" max="4619" width="18.5703125" style="14" bestFit="1" customWidth="1"/>
    <col min="4620" max="4621" width="9.42578125" style="14" bestFit="1" customWidth="1"/>
    <col min="4622" max="4864" width="9.140625" style="14"/>
    <col min="4865" max="4865" width="4.7109375" style="14" customWidth="1"/>
    <col min="4866" max="4866" width="54.28515625" style="14" customWidth="1"/>
    <col min="4867" max="4867" width="5.85546875" style="14" customWidth="1"/>
    <col min="4868" max="4868" width="8.42578125" style="14" customWidth="1"/>
    <col min="4869" max="4869" width="14.42578125" style="14" customWidth="1"/>
    <col min="4870" max="4870" width="15.85546875" style="14" customWidth="1"/>
    <col min="4871" max="4871" width="9.140625" style="14"/>
    <col min="4872" max="4872" width="15.28515625" style="14" bestFit="1" customWidth="1"/>
    <col min="4873" max="4873" width="13.85546875" style="14" bestFit="1" customWidth="1"/>
    <col min="4874" max="4874" width="17.28515625" style="14" bestFit="1" customWidth="1"/>
    <col min="4875" max="4875" width="18.5703125" style="14" bestFit="1" customWidth="1"/>
    <col min="4876" max="4877" width="9.42578125" style="14" bestFit="1" customWidth="1"/>
    <col min="4878" max="5120" width="9.140625" style="14"/>
    <col min="5121" max="5121" width="4.7109375" style="14" customWidth="1"/>
    <col min="5122" max="5122" width="54.28515625" style="14" customWidth="1"/>
    <col min="5123" max="5123" width="5.85546875" style="14" customWidth="1"/>
    <col min="5124" max="5124" width="8.42578125" style="14" customWidth="1"/>
    <col min="5125" max="5125" width="14.42578125" style="14" customWidth="1"/>
    <col min="5126" max="5126" width="15.85546875" style="14" customWidth="1"/>
    <col min="5127" max="5127" width="9.140625" style="14"/>
    <col min="5128" max="5128" width="15.28515625" style="14" bestFit="1" customWidth="1"/>
    <col min="5129" max="5129" width="13.85546875" style="14" bestFit="1" customWidth="1"/>
    <col min="5130" max="5130" width="17.28515625" style="14" bestFit="1" customWidth="1"/>
    <col min="5131" max="5131" width="18.5703125" style="14" bestFit="1" customWidth="1"/>
    <col min="5132" max="5133" width="9.42578125" style="14" bestFit="1" customWidth="1"/>
    <col min="5134" max="5376" width="9.140625" style="14"/>
    <col min="5377" max="5377" width="4.7109375" style="14" customWidth="1"/>
    <col min="5378" max="5378" width="54.28515625" style="14" customWidth="1"/>
    <col min="5379" max="5379" width="5.85546875" style="14" customWidth="1"/>
    <col min="5380" max="5380" width="8.42578125" style="14" customWidth="1"/>
    <col min="5381" max="5381" width="14.42578125" style="14" customWidth="1"/>
    <col min="5382" max="5382" width="15.85546875" style="14" customWidth="1"/>
    <col min="5383" max="5383" width="9.140625" style="14"/>
    <col min="5384" max="5384" width="15.28515625" style="14" bestFit="1" customWidth="1"/>
    <col min="5385" max="5385" width="13.85546875" style="14" bestFit="1" customWidth="1"/>
    <col min="5386" max="5386" width="17.28515625" style="14" bestFit="1" customWidth="1"/>
    <col min="5387" max="5387" width="18.5703125" style="14" bestFit="1" customWidth="1"/>
    <col min="5388" max="5389" width="9.42578125" style="14" bestFit="1" customWidth="1"/>
    <col min="5390" max="5632" width="9.140625" style="14"/>
    <col min="5633" max="5633" width="4.7109375" style="14" customWidth="1"/>
    <col min="5634" max="5634" width="54.28515625" style="14" customWidth="1"/>
    <col min="5635" max="5635" width="5.85546875" style="14" customWidth="1"/>
    <col min="5636" max="5636" width="8.42578125" style="14" customWidth="1"/>
    <col min="5637" max="5637" width="14.42578125" style="14" customWidth="1"/>
    <col min="5638" max="5638" width="15.85546875" style="14" customWidth="1"/>
    <col min="5639" max="5639" width="9.140625" style="14"/>
    <col min="5640" max="5640" width="15.28515625" style="14" bestFit="1" customWidth="1"/>
    <col min="5641" max="5641" width="13.85546875" style="14" bestFit="1" customWidth="1"/>
    <col min="5642" max="5642" width="17.28515625" style="14" bestFit="1" customWidth="1"/>
    <col min="5643" max="5643" width="18.5703125" style="14" bestFit="1" customWidth="1"/>
    <col min="5644" max="5645" width="9.42578125" style="14" bestFit="1" customWidth="1"/>
    <col min="5646" max="5888" width="9.140625" style="14"/>
    <col min="5889" max="5889" width="4.7109375" style="14" customWidth="1"/>
    <col min="5890" max="5890" width="54.28515625" style="14" customWidth="1"/>
    <col min="5891" max="5891" width="5.85546875" style="14" customWidth="1"/>
    <col min="5892" max="5892" width="8.42578125" style="14" customWidth="1"/>
    <col min="5893" max="5893" width="14.42578125" style="14" customWidth="1"/>
    <col min="5894" max="5894" width="15.85546875" style="14" customWidth="1"/>
    <col min="5895" max="5895" width="9.140625" style="14"/>
    <col min="5896" max="5896" width="15.28515625" style="14" bestFit="1" customWidth="1"/>
    <col min="5897" max="5897" width="13.85546875" style="14" bestFit="1" customWidth="1"/>
    <col min="5898" max="5898" width="17.28515625" style="14" bestFit="1" customWidth="1"/>
    <col min="5899" max="5899" width="18.5703125" style="14" bestFit="1" customWidth="1"/>
    <col min="5900" max="5901" width="9.42578125" style="14" bestFit="1" customWidth="1"/>
    <col min="5902" max="6144" width="9.140625" style="14"/>
    <col min="6145" max="6145" width="4.7109375" style="14" customWidth="1"/>
    <col min="6146" max="6146" width="54.28515625" style="14" customWidth="1"/>
    <col min="6147" max="6147" width="5.85546875" style="14" customWidth="1"/>
    <col min="6148" max="6148" width="8.42578125" style="14" customWidth="1"/>
    <col min="6149" max="6149" width="14.42578125" style="14" customWidth="1"/>
    <col min="6150" max="6150" width="15.85546875" style="14" customWidth="1"/>
    <col min="6151" max="6151" width="9.140625" style="14"/>
    <col min="6152" max="6152" width="15.28515625" style="14" bestFit="1" customWidth="1"/>
    <col min="6153" max="6153" width="13.85546875" style="14" bestFit="1" customWidth="1"/>
    <col min="6154" max="6154" width="17.28515625" style="14" bestFit="1" customWidth="1"/>
    <col min="6155" max="6155" width="18.5703125" style="14" bestFit="1" customWidth="1"/>
    <col min="6156" max="6157" width="9.42578125" style="14" bestFit="1" customWidth="1"/>
    <col min="6158" max="6400" width="9.140625" style="14"/>
    <col min="6401" max="6401" width="4.7109375" style="14" customWidth="1"/>
    <col min="6402" max="6402" width="54.28515625" style="14" customWidth="1"/>
    <col min="6403" max="6403" width="5.85546875" style="14" customWidth="1"/>
    <col min="6404" max="6404" width="8.42578125" style="14" customWidth="1"/>
    <col min="6405" max="6405" width="14.42578125" style="14" customWidth="1"/>
    <col min="6406" max="6406" width="15.85546875" style="14" customWidth="1"/>
    <col min="6407" max="6407" width="9.140625" style="14"/>
    <col min="6408" max="6408" width="15.28515625" style="14" bestFit="1" customWidth="1"/>
    <col min="6409" max="6409" width="13.85546875" style="14" bestFit="1" customWidth="1"/>
    <col min="6410" max="6410" width="17.28515625" style="14" bestFit="1" customWidth="1"/>
    <col min="6411" max="6411" width="18.5703125" style="14" bestFit="1" customWidth="1"/>
    <col min="6412" max="6413" width="9.42578125" style="14" bestFit="1" customWidth="1"/>
    <col min="6414" max="6656" width="9.140625" style="14"/>
    <col min="6657" max="6657" width="4.7109375" style="14" customWidth="1"/>
    <col min="6658" max="6658" width="54.28515625" style="14" customWidth="1"/>
    <col min="6659" max="6659" width="5.85546875" style="14" customWidth="1"/>
    <col min="6660" max="6660" width="8.42578125" style="14" customWidth="1"/>
    <col min="6661" max="6661" width="14.42578125" style="14" customWidth="1"/>
    <col min="6662" max="6662" width="15.85546875" style="14" customWidth="1"/>
    <col min="6663" max="6663" width="9.140625" style="14"/>
    <col min="6664" max="6664" width="15.28515625" style="14" bestFit="1" customWidth="1"/>
    <col min="6665" max="6665" width="13.85546875" style="14" bestFit="1" customWidth="1"/>
    <col min="6666" max="6666" width="17.28515625" style="14" bestFit="1" customWidth="1"/>
    <col min="6667" max="6667" width="18.5703125" style="14" bestFit="1" customWidth="1"/>
    <col min="6668" max="6669" width="9.42578125" style="14" bestFit="1" customWidth="1"/>
    <col min="6670" max="6912" width="9.140625" style="14"/>
    <col min="6913" max="6913" width="4.7109375" style="14" customWidth="1"/>
    <col min="6914" max="6914" width="54.28515625" style="14" customWidth="1"/>
    <col min="6915" max="6915" width="5.85546875" style="14" customWidth="1"/>
    <col min="6916" max="6916" width="8.42578125" style="14" customWidth="1"/>
    <col min="6917" max="6917" width="14.42578125" style="14" customWidth="1"/>
    <col min="6918" max="6918" width="15.85546875" style="14" customWidth="1"/>
    <col min="6919" max="6919" width="9.140625" style="14"/>
    <col min="6920" max="6920" width="15.28515625" style="14" bestFit="1" customWidth="1"/>
    <col min="6921" max="6921" width="13.85546875" style="14" bestFit="1" customWidth="1"/>
    <col min="6922" max="6922" width="17.28515625" style="14" bestFit="1" customWidth="1"/>
    <col min="6923" max="6923" width="18.5703125" style="14" bestFit="1" customWidth="1"/>
    <col min="6924" max="6925" width="9.42578125" style="14" bestFit="1" customWidth="1"/>
    <col min="6926" max="7168" width="9.140625" style="14"/>
    <col min="7169" max="7169" width="4.7109375" style="14" customWidth="1"/>
    <col min="7170" max="7170" width="54.28515625" style="14" customWidth="1"/>
    <col min="7171" max="7171" width="5.85546875" style="14" customWidth="1"/>
    <col min="7172" max="7172" width="8.42578125" style="14" customWidth="1"/>
    <col min="7173" max="7173" width="14.42578125" style="14" customWidth="1"/>
    <col min="7174" max="7174" width="15.85546875" style="14" customWidth="1"/>
    <col min="7175" max="7175" width="9.140625" style="14"/>
    <col min="7176" max="7176" width="15.28515625" style="14" bestFit="1" customWidth="1"/>
    <col min="7177" max="7177" width="13.85546875" style="14" bestFit="1" customWidth="1"/>
    <col min="7178" max="7178" width="17.28515625" style="14" bestFit="1" customWidth="1"/>
    <col min="7179" max="7179" width="18.5703125" style="14" bestFit="1" customWidth="1"/>
    <col min="7180" max="7181" width="9.42578125" style="14" bestFit="1" customWidth="1"/>
    <col min="7182" max="7424" width="9.140625" style="14"/>
    <col min="7425" max="7425" width="4.7109375" style="14" customWidth="1"/>
    <col min="7426" max="7426" width="54.28515625" style="14" customWidth="1"/>
    <col min="7427" max="7427" width="5.85546875" style="14" customWidth="1"/>
    <col min="7428" max="7428" width="8.42578125" style="14" customWidth="1"/>
    <col min="7429" max="7429" width="14.42578125" style="14" customWidth="1"/>
    <col min="7430" max="7430" width="15.85546875" style="14" customWidth="1"/>
    <col min="7431" max="7431" width="9.140625" style="14"/>
    <col min="7432" max="7432" width="15.28515625" style="14" bestFit="1" customWidth="1"/>
    <col min="7433" max="7433" width="13.85546875" style="14" bestFit="1" customWidth="1"/>
    <col min="7434" max="7434" width="17.28515625" style="14" bestFit="1" customWidth="1"/>
    <col min="7435" max="7435" width="18.5703125" style="14" bestFit="1" customWidth="1"/>
    <col min="7436" max="7437" width="9.42578125" style="14" bestFit="1" customWidth="1"/>
    <col min="7438" max="7680" width="9.140625" style="14"/>
    <col min="7681" max="7681" width="4.7109375" style="14" customWidth="1"/>
    <col min="7682" max="7682" width="54.28515625" style="14" customWidth="1"/>
    <col min="7683" max="7683" width="5.85546875" style="14" customWidth="1"/>
    <col min="7684" max="7684" width="8.42578125" style="14" customWidth="1"/>
    <col min="7685" max="7685" width="14.42578125" style="14" customWidth="1"/>
    <col min="7686" max="7686" width="15.85546875" style="14" customWidth="1"/>
    <col min="7687" max="7687" width="9.140625" style="14"/>
    <col min="7688" max="7688" width="15.28515625" style="14" bestFit="1" customWidth="1"/>
    <col min="7689" max="7689" width="13.85546875" style="14" bestFit="1" customWidth="1"/>
    <col min="7690" max="7690" width="17.28515625" style="14" bestFit="1" customWidth="1"/>
    <col min="7691" max="7691" width="18.5703125" style="14" bestFit="1" customWidth="1"/>
    <col min="7692" max="7693" width="9.42578125" style="14" bestFit="1" customWidth="1"/>
    <col min="7694" max="7936" width="9.140625" style="14"/>
    <col min="7937" max="7937" width="4.7109375" style="14" customWidth="1"/>
    <col min="7938" max="7938" width="54.28515625" style="14" customWidth="1"/>
    <col min="7939" max="7939" width="5.85546875" style="14" customWidth="1"/>
    <col min="7940" max="7940" width="8.42578125" style="14" customWidth="1"/>
    <col min="7941" max="7941" width="14.42578125" style="14" customWidth="1"/>
    <col min="7942" max="7942" width="15.85546875" style="14" customWidth="1"/>
    <col min="7943" max="7943" width="9.140625" style="14"/>
    <col min="7944" max="7944" width="15.28515625" style="14" bestFit="1" customWidth="1"/>
    <col min="7945" max="7945" width="13.85546875" style="14" bestFit="1" customWidth="1"/>
    <col min="7946" max="7946" width="17.28515625" style="14" bestFit="1" customWidth="1"/>
    <col min="7947" max="7947" width="18.5703125" style="14" bestFit="1" customWidth="1"/>
    <col min="7948" max="7949" width="9.42578125" style="14" bestFit="1" customWidth="1"/>
    <col min="7950" max="8192" width="9.140625" style="14"/>
    <col min="8193" max="8193" width="4.7109375" style="14" customWidth="1"/>
    <col min="8194" max="8194" width="54.28515625" style="14" customWidth="1"/>
    <col min="8195" max="8195" width="5.85546875" style="14" customWidth="1"/>
    <col min="8196" max="8196" width="8.42578125" style="14" customWidth="1"/>
    <col min="8197" max="8197" width="14.42578125" style="14" customWidth="1"/>
    <col min="8198" max="8198" width="15.85546875" style="14" customWidth="1"/>
    <col min="8199" max="8199" width="9.140625" style="14"/>
    <col min="8200" max="8200" width="15.28515625" style="14" bestFit="1" customWidth="1"/>
    <col min="8201" max="8201" width="13.85546875" style="14" bestFit="1" customWidth="1"/>
    <col min="8202" max="8202" width="17.28515625" style="14" bestFit="1" customWidth="1"/>
    <col min="8203" max="8203" width="18.5703125" style="14" bestFit="1" customWidth="1"/>
    <col min="8204" max="8205" width="9.42578125" style="14" bestFit="1" customWidth="1"/>
    <col min="8206" max="8448" width="9.140625" style="14"/>
    <col min="8449" max="8449" width="4.7109375" style="14" customWidth="1"/>
    <col min="8450" max="8450" width="54.28515625" style="14" customWidth="1"/>
    <col min="8451" max="8451" width="5.85546875" style="14" customWidth="1"/>
    <col min="8452" max="8452" width="8.42578125" style="14" customWidth="1"/>
    <col min="8453" max="8453" width="14.42578125" style="14" customWidth="1"/>
    <col min="8454" max="8454" width="15.85546875" style="14" customWidth="1"/>
    <col min="8455" max="8455" width="9.140625" style="14"/>
    <col min="8456" max="8456" width="15.28515625" style="14" bestFit="1" customWidth="1"/>
    <col min="8457" max="8457" width="13.85546875" style="14" bestFit="1" customWidth="1"/>
    <col min="8458" max="8458" width="17.28515625" style="14" bestFit="1" customWidth="1"/>
    <col min="8459" max="8459" width="18.5703125" style="14" bestFit="1" customWidth="1"/>
    <col min="8460" max="8461" width="9.42578125" style="14" bestFit="1" customWidth="1"/>
    <col min="8462" max="8704" width="9.140625" style="14"/>
    <col min="8705" max="8705" width="4.7109375" style="14" customWidth="1"/>
    <col min="8706" max="8706" width="54.28515625" style="14" customWidth="1"/>
    <col min="8707" max="8707" width="5.85546875" style="14" customWidth="1"/>
    <col min="8708" max="8708" width="8.42578125" style="14" customWidth="1"/>
    <col min="8709" max="8709" width="14.42578125" style="14" customWidth="1"/>
    <col min="8710" max="8710" width="15.85546875" style="14" customWidth="1"/>
    <col min="8711" max="8711" width="9.140625" style="14"/>
    <col min="8712" max="8712" width="15.28515625" style="14" bestFit="1" customWidth="1"/>
    <col min="8713" max="8713" width="13.85546875" style="14" bestFit="1" customWidth="1"/>
    <col min="8714" max="8714" width="17.28515625" style="14" bestFit="1" customWidth="1"/>
    <col min="8715" max="8715" width="18.5703125" style="14" bestFit="1" customWidth="1"/>
    <col min="8716" max="8717" width="9.42578125" style="14" bestFit="1" customWidth="1"/>
    <col min="8718" max="8960" width="9.140625" style="14"/>
    <col min="8961" max="8961" width="4.7109375" style="14" customWidth="1"/>
    <col min="8962" max="8962" width="54.28515625" style="14" customWidth="1"/>
    <col min="8963" max="8963" width="5.85546875" style="14" customWidth="1"/>
    <col min="8964" max="8964" width="8.42578125" style="14" customWidth="1"/>
    <col min="8965" max="8965" width="14.42578125" style="14" customWidth="1"/>
    <col min="8966" max="8966" width="15.85546875" style="14" customWidth="1"/>
    <col min="8967" max="8967" width="9.140625" style="14"/>
    <col min="8968" max="8968" width="15.28515625" style="14" bestFit="1" customWidth="1"/>
    <col min="8969" max="8969" width="13.85546875" style="14" bestFit="1" customWidth="1"/>
    <col min="8970" max="8970" width="17.28515625" style="14" bestFit="1" customWidth="1"/>
    <col min="8971" max="8971" width="18.5703125" style="14" bestFit="1" customWidth="1"/>
    <col min="8972" max="8973" width="9.42578125" style="14" bestFit="1" customWidth="1"/>
    <col min="8974" max="9216" width="9.140625" style="14"/>
    <col min="9217" max="9217" width="4.7109375" style="14" customWidth="1"/>
    <col min="9218" max="9218" width="54.28515625" style="14" customWidth="1"/>
    <col min="9219" max="9219" width="5.85546875" style="14" customWidth="1"/>
    <col min="9220" max="9220" width="8.42578125" style="14" customWidth="1"/>
    <col min="9221" max="9221" width="14.42578125" style="14" customWidth="1"/>
    <col min="9222" max="9222" width="15.85546875" style="14" customWidth="1"/>
    <col min="9223" max="9223" width="9.140625" style="14"/>
    <col min="9224" max="9224" width="15.28515625" style="14" bestFit="1" customWidth="1"/>
    <col min="9225" max="9225" width="13.85546875" style="14" bestFit="1" customWidth="1"/>
    <col min="9226" max="9226" width="17.28515625" style="14" bestFit="1" customWidth="1"/>
    <col min="9227" max="9227" width="18.5703125" style="14" bestFit="1" customWidth="1"/>
    <col min="9228" max="9229" width="9.42578125" style="14" bestFit="1" customWidth="1"/>
    <col min="9230" max="9472" width="9.140625" style="14"/>
    <col min="9473" max="9473" width="4.7109375" style="14" customWidth="1"/>
    <col min="9474" max="9474" width="54.28515625" style="14" customWidth="1"/>
    <col min="9475" max="9475" width="5.85546875" style="14" customWidth="1"/>
    <col min="9476" max="9476" width="8.42578125" style="14" customWidth="1"/>
    <col min="9477" max="9477" width="14.42578125" style="14" customWidth="1"/>
    <col min="9478" max="9478" width="15.85546875" style="14" customWidth="1"/>
    <col min="9479" max="9479" width="9.140625" style="14"/>
    <col min="9480" max="9480" width="15.28515625" style="14" bestFit="1" customWidth="1"/>
    <col min="9481" max="9481" width="13.85546875" style="14" bestFit="1" customWidth="1"/>
    <col min="9482" max="9482" width="17.28515625" style="14" bestFit="1" customWidth="1"/>
    <col min="9483" max="9483" width="18.5703125" style="14" bestFit="1" customWidth="1"/>
    <col min="9484" max="9485" width="9.42578125" style="14" bestFit="1" customWidth="1"/>
    <col min="9486" max="9728" width="9.140625" style="14"/>
    <col min="9729" max="9729" width="4.7109375" style="14" customWidth="1"/>
    <col min="9730" max="9730" width="54.28515625" style="14" customWidth="1"/>
    <col min="9731" max="9731" width="5.85546875" style="14" customWidth="1"/>
    <col min="9732" max="9732" width="8.42578125" style="14" customWidth="1"/>
    <col min="9733" max="9733" width="14.42578125" style="14" customWidth="1"/>
    <col min="9734" max="9734" width="15.85546875" style="14" customWidth="1"/>
    <col min="9735" max="9735" width="9.140625" style="14"/>
    <col min="9736" max="9736" width="15.28515625" style="14" bestFit="1" customWidth="1"/>
    <col min="9737" max="9737" width="13.85546875" style="14" bestFit="1" customWidth="1"/>
    <col min="9738" max="9738" width="17.28515625" style="14" bestFit="1" customWidth="1"/>
    <col min="9739" max="9739" width="18.5703125" style="14" bestFit="1" customWidth="1"/>
    <col min="9740" max="9741" width="9.42578125" style="14" bestFit="1" customWidth="1"/>
    <col min="9742" max="9984" width="9.140625" style="14"/>
    <col min="9985" max="9985" width="4.7109375" style="14" customWidth="1"/>
    <col min="9986" max="9986" width="54.28515625" style="14" customWidth="1"/>
    <col min="9987" max="9987" width="5.85546875" style="14" customWidth="1"/>
    <col min="9988" max="9988" width="8.42578125" style="14" customWidth="1"/>
    <col min="9989" max="9989" width="14.42578125" style="14" customWidth="1"/>
    <col min="9990" max="9990" width="15.85546875" style="14" customWidth="1"/>
    <col min="9991" max="9991" width="9.140625" style="14"/>
    <col min="9992" max="9992" width="15.28515625" style="14" bestFit="1" customWidth="1"/>
    <col min="9993" max="9993" width="13.85546875" style="14" bestFit="1" customWidth="1"/>
    <col min="9994" max="9994" width="17.28515625" style="14" bestFit="1" customWidth="1"/>
    <col min="9995" max="9995" width="18.5703125" style="14" bestFit="1" customWidth="1"/>
    <col min="9996" max="9997" width="9.42578125" style="14" bestFit="1" customWidth="1"/>
    <col min="9998" max="10240" width="9.140625" style="14"/>
    <col min="10241" max="10241" width="4.7109375" style="14" customWidth="1"/>
    <col min="10242" max="10242" width="54.28515625" style="14" customWidth="1"/>
    <col min="10243" max="10243" width="5.85546875" style="14" customWidth="1"/>
    <col min="10244" max="10244" width="8.42578125" style="14" customWidth="1"/>
    <col min="10245" max="10245" width="14.42578125" style="14" customWidth="1"/>
    <col min="10246" max="10246" width="15.85546875" style="14" customWidth="1"/>
    <col min="10247" max="10247" width="9.140625" style="14"/>
    <col min="10248" max="10248" width="15.28515625" style="14" bestFit="1" customWidth="1"/>
    <col min="10249" max="10249" width="13.85546875" style="14" bestFit="1" customWidth="1"/>
    <col min="10250" max="10250" width="17.28515625" style="14" bestFit="1" customWidth="1"/>
    <col min="10251" max="10251" width="18.5703125" style="14" bestFit="1" customWidth="1"/>
    <col min="10252" max="10253" width="9.42578125" style="14" bestFit="1" customWidth="1"/>
    <col min="10254" max="10496" width="9.140625" style="14"/>
    <col min="10497" max="10497" width="4.7109375" style="14" customWidth="1"/>
    <col min="10498" max="10498" width="54.28515625" style="14" customWidth="1"/>
    <col min="10499" max="10499" width="5.85546875" style="14" customWidth="1"/>
    <col min="10500" max="10500" width="8.42578125" style="14" customWidth="1"/>
    <col min="10501" max="10501" width="14.42578125" style="14" customWidth="1"/>
    <col min="10502" max="10502" width="15.85546875" style="14" customWidth="1"/>
    <col min="10503" max="10503" width="9.140625" style="14"/>
    <col min="10504" max="10504" width="15.28515625" style="14" bestFit="1" customWidth="1"/>
    <col min="10505" max="10505" width="13.85546875" style="14" bestFit="1" customWidth="1"/>
    <col min="10506" max="10506" width="17.28515625" style="14" bestFit="1" customWidth="1"/>
    <col min="10507" max="10507" width="18.5703125" style="14" bestFit="1" customWidth="1"/>
    <col min="10508" max="10509" width="9.42578125" style="14" bestFit="1" customWidth="1"/>
    <col min="10510" max="10752" width="9.140625" style="14"/>
    <col min="10753" max="10753" width="4.7109375" style="14" customWidth="1"/>
    <col min="10754" max="10754" width="54.28515625" style="14" customWidth="1"/>
    <col min="10755" max="10755" width="5.85546875" style="14" customWidth="1"/>
    <col min="10756" max="10756" width="8.42578125" style="14" customWidth="1"/>
    <col min="10757" max="10757" width="14.42578125" style="14" customWidth="1"/>
    <col min="10758" max="10758" width="15.85546875" style="14" customWidth="1"/>
    <col min="10759" max="10759" width="9.140625" style="14"/>
    <col min="10760" max="10760" width="15.28515625" style="14" bestFit="1" customWidth="1"/>
    <col min="10761" max="10761" width="13.85546875" style="14" bestFit="1" customWidth="1"/>
    <col min="10762" max="10762" width="17.28515625" style="14" bestFit="1" customWidth="1"/>
    <col min="10763" max="10763" width="18.5703125" style="14" bestFit="1" customWidth="1"/>
    <col min="10764" max="10765" width="9.42578125" style="14" bestFit="1" customWidth="1"/>
    <col min="10766" max="11008" width="9.140625" style="14"/>
    <col min="11009" max="11009" width="4.7109375" style="14" customWidth="1"/>
    <col min="11010" max="11010" width="54.28515625" style="14" customWidth="1"/>
    <col min="11011" max="11011" width="5.85546875" style="14" customWidth="1"/>
    <col min="11012" max="11012" width="8.42578125" style="14" customWidth="1"/>
    <col min="11013" max="11013" width="14.42578125" style="14" customWidth="1"/>
    <col min="11014" max="11014" width="15.85546875" style="14" customWidth="1"/>
    <col min="11015" max="11015" width="9.140625" style="14"/>
    <col min="11016" max="11016" width="15.28515625" style="14" bestFit="1" customWidth="1"/>
    <col min="11017" max="11017" width="13.85546875" style="14" bestFit="1" customWidth="1"/>
    <col min="11018" max="11018" width="17.28515625" style="14" bestFit="1" customWidth="1"/>
    <col min="11019" max="11019" width="18.5703125" style="14" bestFit="1" customWidth="1"/>
    <col min="11020" max="11021" width="9.42578125" style="14" bestFit="1" customWidth="1"/>
    <col min="11022" max="11264" width="9.140625" style="14"/>
    <col min="11265" max="11265" width="4.7109375" style="14" customWidth="1"/>
    <col min="11266" max="11266" width="54.28515625" style="14" customWidth="1"/>
    <col min="11267" max="11267" width="5.85546875" style="14" customWidth="1"/>
    <col min="11268" max="11268" width="8.42578125" style="14" customWidth="1"/>
    <col min="11269" max="11269" width="14.42578125" style="14" customWidth="1"/>
    <col min="11270" max="11270" width="15.85546875" style="14" customWidth="1"/>
    <col min="11271" max="11271" width="9.140625" style="14"/>
    <col min="11272" max="11272" width="15.28515625" style="14" bestFit="1" customWidth="1"/>
    <col min="11273" max="11273" width="13.85546875" style="14" bestFit="1" customWidth="1"/>
    <col min="11274" max="11274" width="17.28515625" style="14" bestFit="1" customWidth="1"/>
    <col min="11275" max="11275" width="18.5703125" style="14" bestFit="1" customWidth="1"/>
    <col min="11276" max="11277" width="9.42578125" style="14" bestFit="1" customWidth="1"/>
    <col min="11278" max="11520" width="9.140625" style="14"/>
    <col min="11521" max="11521" width="4.7109375" style="14" customWidth="1"/>
    <col min="11522" max="11522" width="54.28515625" style="14" customWidth="1"/>
    <col min="11523" max="11523" width="5.85546875" style="14" customWidth="1"/>
    <col min="11524" max="11524" width="8.42578125" style="14" customWidth="1"/>
    <col min="11525" max="11525" width="14.42578125" style="14" customWidth="1"/>
    <col min="11526" max="11526" width="15.85546875" style="14" customWidth="1"/>
    <col min="11527" max="11527" width="9.140625" style="14"/>
    <col min="11528" max="11528" width="15.28515625" style="14" bestFit="1" customWidth="1"/>
    <col min="11529" max="11529" width="13.85546875" style="14" bestFit="1" customWidth="1"/>
    <col min="11530" max="11530" width="17.28515625" style="14" bestFit="1" customWidth="1"/>
    <col min="11531" max="11531" width="18.5703125" style="14" bestFit="1" customWidth="1"/>
    <col min="11532" max="11533" width="9.42578125" style="14" bestFit="1" customWidth="1"/>
    <col min="11534" max="11776" width="9.140625" style="14"/>
    <col min="11777" max="11777" width="4.7109375" style="14" customWidth="1"/>
    <col min="11778" max="11778" width="54.28515625" style="14" customWidth="1"/>
    <col min="11779" max="11779" width="5.85546875" style="14" customWidth="1"/>
    <col min="11780" max="11780" width="8.42578125" style="14" customWidth="1"/>
    <col min="11781" max="11781" width="14.42578125" style="14" customWidth="1"/>
    <col min="11782" max="11782" width="15.85546875" style="14" customWidth="1"/>
    <col min="11783" max="11783" width="9.140625" style="14"/>
    <col min="11784" max="11784" width="15.28515625" style="14" bestFit="1" customWidth="1"/>
    <col min="11785" max="11785" width="13.85546875" style="14" bestFit="1" customWidth="1"/>
    <col min="11786" max="11786" width="17.28515625" style="14" bestFit="1" customWidth="1"/>
    <col min="11787" max="11787" width="18.5703125" style="14" bestFit="1" customWidth="1"/>
    <col min="11788" max="11789" width="9.42578125" style="14" bestFit="1" customWidth="1"/>
    <col min="11790" max="12032" width="9.140625" style="14"/>
    <col min="12033" max="12033" width="4.7109375" style="14" customWidth="1"/>
    <col min="12034" max="12034" width="54.28515625" style="14" customWidth="1"/>
    <col min="12035" max="12035" width="5.85546875" style="14" customWidth="1"/>
    <col min="12036" max="12036" width="8.42578125" style="14" customWidth="1"/>
    <col min="12037" max="12037" width="14.42578125" style="14" customWidth="1"/>
    <col min="12038" max="12038" width="15.85546875" style="14" customWidth="1"/>
    <col min="12039" max="12039" width="9.140625" style="14"/>
    <col min="12040" max="12040" width="15.28515625" style="14" bestFit="1" customWidth="1"/>
    <col min="12041" max="12041" width="13.85546875" style="14" bestFit="1" customWidth="1"/>
    <col min="12042" max="12042" width="17.28515625" style="14" bestFit="1" customWidth="1"/>
    <col min="12043" max="12043" width="18.5703125" style="14" bestFit="1" customWidth="1"/>
    <col min="12044" max="12045" width="9.42578125" style="14" bestFit="1" customWidth="1"/>
    <col min="12046" max="12288" width="9.140625" style="14"/>
    <col min="12289" max="12289" width="4.7109375" style="14" customWidth="1"/>
    <col min="12290" max="12290" width="54.28515625" style="14" customWidth="1"/>
    <col min="12291" max="12291" width="5.85546875" style="14" customWidth="1"/>
    <col min="12292" max="12292" width="8.42578125" style="14" customWidth="1"/>
    <col min="12293" max="12293" width="14.42578125" style="14" customWidth="1"/>
    <col min="12294" max="12294" width="15.85546875" style="14" customWidth="1"/>
    <col min="12295" max="12295" width="9.140625" style="14"/>
    <col min="12296" max="12296" width="15.28515625" style="14" bestFit="1" customWidth="1"/>
    <col min="12297" max="12297" width="13.85546875" style="14" bestFit="1" customWidth="1"/>
    <col min="12298" max="12298" width="17.28515625" style="14" bestFit="1" customWidth="1"/>
    <col min="12299" max="12299" width="18.5703125" style="14" bestFit="1" customWidth="1"/>
    <col min="12300" max="12301" width="9.42578125" style="14" bestFit="1" customWidth="1"/>
    <col min="12302" max="12544" width="9.140625" style="14"/>
    <col min="12545" max="12545" width="4.7109375" style="14" customWidth="1"/>
    <col min="12546" max="12546" width="54.28515625" style="14" customWidth="1"/>
    <col min="12547" max="12547" width="5.85546875" style="14" customWidth="1"/>
    <col min="12548" max="12548" width="8.42578125" style="14" customWidth="1"/>
    <col min="12549" max="12549" width="14.42578125" style="14" customWidth="1"/>
    <col min="12550" max="12550" width="15.85546875" style="14" customWidth="1"/>
    <col min="12551" max="12551" width="9.140625" style="14"/>
    <col min="12552" max="12552" width="15.28515625" style="14" bestFit="1" customWidth="1"/>
    <col min="12553" max="12553" width="13.85546875" style="14" bestFit="1" customWidth="1"/>
    <col min="12554" max="12554" width="17.28515625" style="14" bestFit="1" customWidth="1"/>
    <col min="12555" max="12555" width="18.5703125" style="14" bestFit="1" customWidth="1"/>
    <col min="12556" max="12557" width="9.42578125" style="14" bestFit="1" customWidth="1"/>
    <col min="12558" max="12800" width="9.140625" style="14"/>
    <col min="12801" max="12801" width="4.7109375" style="14" customWidth="1"/>
    <col min="12802" max="12802" width="54.28515625" style="14" customWidth="1"/>
    <col min="12803" max="12803" width="5.85546875" style="14" customWidth="1"/>
    <col min="12804" max="12804" width="8.42578125" style="14" customWidth="1"/>
    <col min="12805" max="12805" width="14.42578125" style="14" customWidth="1"/>
    <col min="12806" max="12806" width="15.85546875" style="14" customWidth="1"/>
    <col min="12807" max="12807" width="9.140625" style="14"/>
    <col min="12808" max="12808" width="15.28515625" style="14" bestFit="1" customWidth="1"/>
    <col min="12809" max="12809" width="13.85546875" style="14" bestFit="1" customWidth="1"/>
    <col min="12810" max="12810" width="17.28515625" style="14" bestFit="1" customWidth="1"/>
    <col min="12811" max="12811" width="18.5703125" style="14" bestFit="1" customWidth="1"/>
    <col min="12812" max="12813" width="9.42578125" style="14" bestFit="1" customWidth="1"/>
    <col min="12814" max="13056" width="9.140625" style="14"/>
    <col min="13057" max="13057" width="4.7109375" style="14" customWidth="1"/>
    <col min="13058" max="13058" width="54.28515625" style="14" customWidth="1"/>
    <col min="13059" max="13059" width="5.85546875" style="14" customWidth="1"/>
    <col min="13060" max="13060" width="8.42578125" style="14" customWidth="1"/>
    <col min="13061" max="13061" width="14.42578125" style="14" customWidth="1"/>
    <col min="13062" max="13062" width="15.85546875" style="14" customWidth="1"/>
    <col min="13063" max="13063" width="9.140625" style="14"/>
    <col min="13064" max="13064" width="15.28515625" style="14" bestFit="1" customWidth="1"/>
    <col min="13065" max="13065" width="13.85546875" style="14" bestFit="1" customWidth="1"/>
    <col min="13066" max="13066" width="17.28515625" style="14" bestFit="1" customWidth="1"/>
    <col min="13067" max="13067" width="18.5703125" style="14" bestFit="1" customWidth="1"/>
    <col min="13068" max="13069" width="9.42578125" style="14" bestFit="1" customWidth="1"/>
    <col min="13070" max="13312" width="9.140625" style="14"/>
    <col min="13313" max="13313" width="4.7109375" style="14" customWidth="1"/>
    <col min="13314" max="13314" width="54.28515625" style="14" customWidth="1"/>
    <col min="13315" max="13315" width="5.85546875" style="14" customWidth="1"/>
    <col min="13316" max="13316" width="8.42578125" style="14" customWidth="1"/>
    <col min="13317" max="13317" width="14.42578125" style="14" customWidth="1"/>
    <col min="13318" max="13318" width="15.85546875" style="14" customWidth="1"/>
    <col min="13319" max="13319" width="9.140625" style="14"/>
    <col min="13320" max="13320" width="15.28515625" style="14" bestFit="1" customWidth="1"/>
    <col min="13321" max="13321" width="13.85546875" style="14" bestFit="1" customWidth="1"/>
    <col min="13322" max="13322" width="17.28515625" style="14" bestFit="1" customWidth="1"/>
    <col min="13323" max="13323" width="18.5703125" style="14" bestFit="1" customWidth="1"/>
    <col min="13324" max="13325" width="9.42578125" style="14" bestFit="1" customWidth="1"/>
    <col min="13326" max="13568" width="9.140625" style="14"/>
    <col min="13569" max="13569" width="4.7109375" style="14" customWidth="1"/>
    <col min="13570" max="13570" width="54.28515625" style="14" customWidth="1"/>
    <col min="13571" max="13571" width="5.85546875" style="14" customWidth="1"/>
    <col min="13572" max="13572" width="8.42578125" style="14" customWidth="1"/>
    <col min="13573" max="13573" width="14.42578125" style="14" customWidth="1"/>
    <col min="13574" max="13574" width="15.85546875" style="14" customWidth="1"/>
    <col min="13575" max="13575" width="9.140625" style="14"/>
    <col min="13576" max="13576" width="15.28515625" style="14" bestFit="1" customWidth="1"/>
    <col min="13577" max="13577" width="13.85546875" style="14" bestFit="1" customWidth="1"/>
    <col min="13578" max="13578" width="17.28515625" style="14" bestFit="1" customWidth="1"/>
    <col min="13579" max="13579" width="18.5703125" style="14" bestFit="1" customWidth="1"/>
    <col min="13580" max="13581" width="9.42578125" style="14" bestFit="1" customWidth="1"/>
    <col min="13582" max="13824" width="9.140625" style="14"/>
    <col min="13825" max="13825" width="4.7109375" style="14" customWidth="1"/>
    <col min="13826" max="13826" width="54.28515625" style="14" customWidth="1"/>
    <col min="13827" max="13827" width="5.85546875" style="14" customWidth="1"/>
    <col min="13828" max="13828" width="8.42578125" style="14" customWidth="1"/>
    <col min="13829" max="13829" width="14.42578125" style="14" customWidth="1"/>
    <col min="13830" max="13830" width="15.85546875" style="14" customWidth="1"/>
    <col min="13831" max="13831" width="9.140625" style="14"/>
    <col min="13832" max="13832" width="15.28515625" style="14" bestFit="1" customWidth="1"/>
    <col min="13833" max="13833" width="13.85546875" style="14" bestFit="1" customWidth="1"/>
    <col min="13834" max="13834" width="17.28515625" style="14" bestFit="1" customWidth="1"/>
    <col min="13835" max="13835" width="18.5703125" style="14" bestFit="1" customWidth="1"/>
    <col min="13836" max="13837" width="9.42578125" style="14" bestFit="1" customWidth="1"/>
    <col min="13838" max="14080" width="9.140625" style="14"/>
    <col min="14081" max="14081" width="4.7109375" style="14" customWidth="1"/>
    <col min="14082" max="14082" width="54.28515625" style="14" customWidth="1"/>
    <col min="14083" max="14083" width="5.85546875" style="14" customWidth="1"/>
    <col min="14084" max="14084" width="8.42578125" style="14" customWidth="1"/>
    <col min="14085" max="14085" width="14.42578125" style="14" customWidth="1"/>
    <col min="14086" max="14086" width="15.85546875" style="14" customWidth="1"/>
    <col min="14087" max="14087" width="9.140625" style="14"/>
    <col min="14088" max="14088" width="15.28515625" style="14" bestFit="1" customWidth="1"/>
    <col min="14089" max="14089" width="13.85546875" style="14" bestFit="1" customWidth="1"/>
    <col min="14090" max="14090" width="17.28515625" style="14" bestFit="1" customWidth="1"/>
    <col min="14091" max="14091" width="18.5703125" style="14" bestFit="1" customWidth="1"/>
    <col min="14092" max="14093" width="9.42578125" style="14" bestFit="1" customWidth="1"/>
    <col min="14094" max="14336" width="9.140625" style="14"/>
    <col min="14337" max="14337" width="4.7109375" style="14" customWidth="1"/>
    <col min="14338" max="14338" width="54.28515625" style="14" customWidth="1"/>
    <col min="14339" max="14339" width="5.85546875" style="14" customWidth="1"/>
    <col min="14340" max="14340" width="8.42578125" style="14" customWidth="1"/>
    <col min="14341" max="14341" width="14.42578125" style="14" customWidth="1"/>
    <col min="14342" max="14342" width="15.85546875" style="14" customWidth="1"/>
    <col min="14343" max="14343" width="9.140625" style="14"/>
    <col min="14344" max="14344" width="15.28515625" style="14" bestFit="1" customWidth="1"/>
    <col min="14345" max="14345" width="13.85546875" style="14" bestFit="1" customWidth="1"/>
    <col min="14346" max="14346" width="17.28515625" style="14" bestFit="1" customWidth="1"/>
    <col min="14347" max="14347" width="18.5703125" style="14" bestFit="1" customWidth="1"/>
    <col min="14348" max="14349" width="9.42578125" style="14" bestFit="1" customWidth="1"/>
    <col min="14350" max="14592" width="9.140625" style="14"/>
    <col min="14593" max="14593" width="4.7109375" style="14" customWidth="1"/>
    <col min="14594" max="14594" width="54.28515625" style="14" customWidth="1"/>
    <col min="14595" max="14595" width="5.85546875" style="14" customWidth="1"/>
    <col min="14596" max="14596" width="8.42578125" style="14" customWidth="1"/>
    <col min="14597" max="14597" width="14.42578125" style="14" customWidth="1"/>
    <col min="14598" max="14598" width="15.85546875" style="14" customWidth="1"/>
    <col min="14599" max="14599" width="9.140625" style="14"/>
    <col min="14600" max="14600" width="15.28515625" style="14" bestFit="1" customWidth="1"/>
    <col min="14601" max="14601" width="13.85546875" style="14" bestFit="1" customWidth="1"/>
    <col min="14602" max="14602" width="17.28515625" style="14" bestFit="1" customWidth="1"/>
    <col min="14603" max="14603" width="18.5703125" style="14" bestFit="1" customWidth="1"/>
    <col min="14604" max="14605" width="9.42578125" style="14" bestFit="1" customWidth="1"/>
    <col min="14606" max="14848" width="9.140625" style="14"/>
    <col min="14849" max="14849" width="4.7109375" style="14" customWidth="1"/>
    <col min="14850" max="14850" width="54.28515625" style="14" customWidth="1"/>
    <col min="14851" max="14851" width="5.85546875" style="14" customWidth="1"/>
    <col min="14852" max="14852" width="8.42578125" style="14" customWidth="1"/>
    <col min="14853" max="14853" width="14.42578125" style="14" customWidth="1"/>
    <col min="14854" max="14854" width="15.85546875" style="14" customWidth="1"/>
    <col min="14855" max="14855" width="9.140625" style="14"/>
    <col min="14856" max="14856" width="15.28515625" style="14" bestFit="1" customWidth="1"/>
    <col min="14857" max="14857" width="13.85546875" style="14" bestFit="1" customWidth="1"/>
    <col min="14858" max="14858" width="17.28515625" style="14" bestFit="1" customWidth="1"/>
    <col min="14859" max="14859" width="18.5703125" style="14" bestFit="1" customWidth="1"/>
    <col min="14860" max="14861" width="9.42578125" style="14" bestFit="1" customWidth="1"/>
    <col min="14862" max="15104" width="9.140625" style="14"/>
    <col min="15105" max="15105" width="4.7109375" style="14" customWidth="1"/>
    <col min="15106" max="15106" width="54.28515625" style="14" customWidth="1"/>
    <col min="15107" max="15107" width="5.85546875" style="14" customWidth="1"/>
    <col min="15108" max="15108" width="8.42578125" style="14" customWidth="1"/>
    <col min="15109" max="15109" width="14.42578125" style="14" customWidth="1"/>
    <col min="15110" max="15110" width="15.85546875" style="14" customWidth="1"/>
    <col min="15111" max="15111" width="9.140625" style="14"/>
    <col min="15112" max="15112" width="15.28515625" style="14" bestFit="1" customWidth="1"/>
    <col min="15113" max="15113" width="13.85546875" style="14" bestFit="1" customWidth="1"/>
    <col min="15114" max="15114" width="17.28515625" style="14" bestFit="1" customWidth="1"/>
    <col min="15115" max="15115" width="18.5703125" style="14" bestFit="1" customWidth="1"/>
    <col min="15116" max="15117" width="9.42578125" style="14" bestFit="1" customWidth="1"/>
    <col min="15118" max="15360" width="9.140625" style="14"/>
    <col min="15361" max="15361" width="4.7109375" style="14" customWidth="1"/>
    <col min="15362" max="15362" width="54.28515625" style="14" customWidth="1"/>
    <col min="15363" max="15363" width="5.85546875" style="14" customWidth="1"/>
    <col min="15364" max="15364" width="8.42578125" style="14" customWidth="1"/>
    <col min="15365" max="15365" width="14.42578125" style="14" customWidth="1"/>
    <col min="15366" max="15366" width="15.85546875" style="14" customWidth="1"/>
    <col min="15367" max="15367" width="9.140625" style="14"/>
    <col min="15368" max="15368" width="15.28515625" style="14" bestFit="1" customWidth="1"/>
    <col min="15369" max="15369" width="13.85546875" style="14" bestFit="1" customWidth="1"/>
    <col min="15370" max="15370" width="17.28515625" style="14" bestFit="1" customWidth="1"/>
    <col min="15371" max="15371" width="18.5703125" style="14" bestFit="1" customWidth="1"/>
    <col min="15372" max="15373" width="9.42578125" style="14" bestFit="1" customWidth="1"/>
    <col min="15374" max="15616" width="9.140625" style="14"/>
    <col min="15617" max="15617" width="4.7109375" style="14" customWidth="1"/>
    <col min="15618" max="15618" width="54.28515625" style="14" customWidth="1"/>
    <col min="15619" max="15619" width="5.85546875" style="14" customWidth="1"/>
    <col min="15620" max="15620" width="8.42578125" style="14" customWidth="1"/>
    <col min="15621" max="15621" width="14.42578125" style="14" customWidth="1"/>
    <col min="15622" max="15622" width="15.85546875" style="14" customWidth="1"/>
    <col min="15623" max="15623" width="9.140625" style="14"/>
    <col min="15624" max="15624" width="15.28515625" style="14" bestFit="1" customWidth="1"/>
    <col min="15625" max="15625" width="13.85546875" style="14" bestFit="1" customWidth="1"/>
    <col min="15626" max="15626" width="17.28515625" style="14" bestFit="1" customWidth="1"/>
    <col min="15627" max="15627" width="18.5703125" style="14" bestFit="1" customWidth="1"/>
    <col min="15628" max="15629" width="9.42578125" style="14" bestFit="1" customWidth="1"/>
    <col min="15630" max="15872" width="9.140625" style="14"/>
    <col min="15873" max="15873" width="4.7109375" style="14" customWidth="1"/>
    <col min="15874" max="15874" width="54.28515625" style="14" customWidth="1"/>
    <col min="15875" max="15875" width="5.85546875" style="14" customWidth="1"/>
    <col min="15876" max="15876" width="8.42578125" style="14" customWidth="1"/>
    <col min="15877" max="15877" width="14.42578125" style="14" customWidth="1"/>
    <col min="15878" max="15878" width="15.85546875" style="14" customWidth="1"/>
    <col min="15879" max="15879" width="9.140625" style="14"/>
    <col min="15880" max="15880" width="15.28515625" style="14" bestFit="1" customWidth="1"/>
    <col min="15881" max="15881" width="13.85546875" style="14" bestFit="1" customWidth="1"/>
    <col min="15882" max="15882" width="17.28515625" style="14" bestFit="1" customWidth="1"/>
    <col min="15883" max="15883" width="18.5703125" style="14" bestFit="1" customWidth="1"/>
    <col min="15884" max="15885" width="9.42578125" style="14" bestFit="1" customWidth="1"/>
    <col min="15886" max="16128" width="9.140625" style="14"/>
    <col min="16129" max="16129" width="4.7109375" style="14" customWidth="1"/>
    <col min="16130" max="16130" width="54.28515625" style="14" customWidth="1"/>
    <col min="16131" max="16131" width="5.85546875" style="14" customWidth="1"/>
    <col min="16132" max="16132" width="8.42578125" style="14" customWidth="1"/>
    <col min="16133" max="16133" width="14.42578125" style="14" customWidth="1"/>
    <col min="16134" max="16134" width="15.85546875" style="14" customWidth="1"/>
    <col min="16135" max="16135" width="9.140625" style="14"/>
    <col min="16136" max="16136" width="15.28515625" style="14" bestFit="1" customWidth="1"/>
    <col min="16137" max="16137" width="13.85546875" style="14" bestFit="1" customWidth="1"/>
    <col min="16138" max="16138" width="17.28515625" style="14" bestFit="1" customWidth="1"/>
    <col min="16139" max="16139" width="18.5703125" style="14" bestFit="1" customWidth="1"/>
    <col min="16140" max="16141" width="9.42578125" style="14" bestFit="1" customWidth="1"/>
    <col min="16142" max="16384" width="9.140625" style="14"/>
  </cols>
  <sheetData>
    <row r="1" spans="1:6" s="101" customFormat="1" ht="21" customHeight="1" x14ac:dyDescent="0.2">
      <c r="A1" s="100" t="s">
        <v>1</v>
      </c>
      <c r="B1" s="278" t="s">
        <v>2</v>
      </c>
      <c r="C1" s="278" t="s">
        <v>3</v>
      </c>
      <c r="D1" s="280" t="s">
        <v>4</v>
      </c>
      <c r="E1" s="309" t="s">
        <v>5</v>
      </c>
      <c r="F1" s="311" t="s">
        <v>6</v>
      </c>
    </row>
    <row r="2" spans="1:6" x14ac:dyDescent="0.25">
      <c r="A2" s="98" t="s">
        <v>7</v>
      </c>
      <c r="B2" s="279"/>
      <c r="C2" s="279"/>
      <c r="D2" s="281"/>
      <c r="E2" s="310"/>
      <c r="F2" s="312"/>
    </row>
    <row r="3" spans="1:6" s="18" customFormat="1" x14ac:dyDescent="0.25">
      <c r="A3" s="15"/>
      <c r="B3" s="17" t="s">
        <v>108</v>
      </c>
      <c r="C3" s="15"/>
      <c r="D3" s="127"/>
      <c r="E3" s="236"/>
      <c r="F3" s="237"/>
    </row>
    <row r="4" spans="1:6" s="18" customFormat="1" x14ac:dyDescent="0.25">
      <c r="A4" s="15"/>
      <c r="B4" s="16"/>
      <c r="C4" s="15"/>
      <c r="D4" s="127"/>
      <c r="E4" s="236"/>
      <c r="F4" s="238"/>
    </row>
    <row r="5" spans="1:6" s="18" customFormat="1" x14ac:dyDescent="0.25">
      <c r="A5" s="15"/>
      <c r="B5" s="17" t="s">
        <v>109</v>
      </c>
      <c r="C5" s="15"/>
      <c r="D5" s="127"/>
      <c r="E5" s="236"/>
      <c r="F5" s="238"/>
    </row>
    <row r="6" spans="1:6" s="18" customFormat="1" x14ac:dyDescent="0.25">
      <c r="A6" s="15"/>
      <c r="B6" s="16"/>
      <c r="C6" s="15"/>
      <c r="D6" s="127"/>
      <c r="E6" s="236"/>
      <c r="F6" s="238"/>
    </row>
    <row r="7" spans="1:6" s="18" customFormat="1" x14ac:dyDescent="0.25">
      <c r="A7" s="15" t="s">
        <v>10</v>
      </c>
      <c r="B7" s="17" t="s">
        <v>11</v>
      </c>
      <c r="C7" s="15"/>
      <c r="D7" s="122"/>
      <c r="E7" s="236"/>
      <c r="F7" s="238"/>
    </row>
    <row r="8" spans="1:6" s="18" customFormat="1" x14ac:dyDescent="0.25">
      <c r="A8" s="15"/>
      <c r="B8" s="16"/>
      <c r="C8" s="15"/>
      <c r="D8" s="122"/>
      <c r="E8" s="236"/>
      <c r="F8" s="238"/>
    </row>
    <row r="9" spans="1:6" x14ac:dyDescent="0.25">
      <c r="A9" s="39"/>
      <c r="B9" s="45" t="s">
        <v>25</v>
      </c>
      <c r="C9" s="43"/>
      <c r="D9" s="123"/>
      <c r="F9" s="175"/>
    </row>
    <row r="10" spans="1:6" x14ac:dyDescent="0.25">
      <c r="A10" s="39"/>
      <c r="B10" s="42"/>
      <c r="C10" s="43"/>
      <c r="D10" s="123"/>
      <c r="F10" s="175"/>
    </row>
    <row r="11" spans="1:6" x14ac:dyDescent="0.25">
      <c r="A11" s="39"/>
      <c r="B11" s="40" t="s">
        <v>26</v>
      </c>
      <c r="C11" s="43"/>
      <c r="D11" s="124"/>
      <c r="F11" s="175"/>
    </row>
    <row r="12" spans="1:6" x14ac:dyDescent="0.25">
      <c r="A12" s="39"/>
      <c r="B12" s="40"/>
      <c r="C12" s="43"/>
      <c r="D12" s="124"/>
      <c r="F12" s="175"/>
    </row>
    <row r="13" spans="1:6" ht="31.5" x14ac:dyDescent="0.25">
      <c r="A13" s="39" t="s">
        <v>13</v>
      </c>
      <c r="B13" s="42" t="s">
        <v>110</v>
      </c>
      <c r="C13" s="43" t="s">
        <v>28</v>
      </c>
      <c r="D13" s="123">
        <v>1</v>
      </c>
      <c r="F13" s="175">
        <f>D13*E13</f>
        <v>0</v>
      </c>
    </row>
    <row r="14" spans="1:6" x14ac:dyDescent="0.25">
      <c r="A14" s="44"/>
      <c r="B14" s="42"/>
      <c r="C14" s="43"/>
      <c r="D14" s="124"/>
      <c r="F14" s="175"/>
    </row>
    <row r="15" spans="1:6" x14ac:dyDescent="0.25">
      <c r="A15" s="39"/>
      <c r="B15" s="40"/>
      <c r="C15" s="41"/>
      <c r="D15" s="123"/>
      <c r="F15" s="175"/>
    </row>
    <row r="16" spans="1:6" x14ac:dyDescent="0.25">
      <c r="A16" s="39"/>
      <c r="B16" s="40"/>
      <c r="C16" s="41"/>
      <c r="D16" s="123"/>
      <c r="F16" s="175"/>
    </row>
    <row r="17" spans="1:6" x14ac:dyDescent="0.25">
      <c r="A17" s="39"/>
      <c r="B17" s="40"/>
      <c r="C17" s="41"/>
      <c r="D17" s="123"/>
      <c r="F17" s="175"/>
    </row>
    <row r="18" spans="1:6" x14ac:dyDescent="0.25">
      <c r="A18" s="39"/>
      <c r="B18" s="42"/>
      <c r="C18" s="41"/>
      <c r="D18" s="123"/>
      <c r="F18" s="175"/>
    </row>
    <row r="19" spans="1:6" x14ac:dyDescent="0.25">
      <c r="A19" s="39"/>
      <c r="B19" s="42"/>
      <c r="C19" s="41"/>
      <c r="D19" s="123"/>
      <c r="F19" s="175"/>
    </row>
    <row r="20" spans="1:6" x14ac:dyDescent="0.25">
      <c r="A20" s="39"/>
      <c r="B20" s="42"/>
      <c r="C20" s="41"/>
      <c r="D20" s="123"/>
      <c r="F20" s="175"/>
    </row>
    <row r="21" spans="1:6" x14ac:dyDescent="0.25">
      <c r="A21" s="39"/>
      <c r="B21" s="37"/>
      <c r="C21" s="41"/>
      <c r="D21" s="123"/>
      <c r="F21" s="175"/>
    </row>
    <row r="22" spans="1:6" x14ac:dyDescent="0.25">
      <c r="A22" s="35"/>
      <c r="B22" s="42"/>
      <c r="C22" s="36"/>
      <c r="D22" s="123"/>
      <c r="F22" s="175"/>
    </row>
    <row r="23" spans="1:6" x14ac:dyDescent="0.25">
      <c r="A23" s="35"/>
      <c r="B23" s="42"/>
      <c r="C23" s="41"/>
      <c r="D23" s="123"/>
      <c r="F23" s="175"/>
    </row>
    <row r="24" spans="1:6" ht="28.5" customHeight="1" x14ac:dyDescent="0.25">
      <c r="A24" s="19"/>
      <c r="B24" s="31"/>
      <c r="C24" s="19"/>
      <c r="D24" s="123"/>
      <c r="F24" s="175"/>
    </row>
    <row r="25" spans="1:6" x14ac:dyDescent="0.25">
      <c r="A25" s="21"/>
      <c r="B25" s="26"/>
      <c r="C25" s="19"/>
      <c r="D25" s="123"/>
      <c r="F25" s="175"/>
    </row>
    <row r="26" spans="1:6" x14ac:dyDescent="0.25">
      <c r="A26" s="21"/>
      <c r="B26" s="26"/>
      <c r="C26" s="19"/>
      <c r="D26" s="123"/>
      <c r="F26" s="175"/>
    </row>
    <row r="27" spans="1:6" x14ac:dyDescent="0.25">
      <c r="A27" s="21"/>
      <c r="B27" s="26"/>
      <c r="C27" s="19"/>
      <c r="D27" s="123"/>
      <c r="F27" s="175"/>
    </row>
    <row r="28" spans="1:6" x14ac:dyDescent="0.25">
      <c r="A28" s="21"/>
      <c r="B28" s="26"/>
      <c r="C28" s="19"/>
      <c r="D28" s="123"/>
      <c r="F28" s="175"/>
    </row>
    <row r="29" spans="1:6" x14ac:dyDescent="0.25">
      <c r="A29" s="21"/>
      <c r="B29" s="26"/>
      <c r="C29" s="19"/>
      <c r="D29" s="123"/>
      <c r="F29" s="175"/>
    </row>
    <row r="30" spans="1:6" x14ac:dyDescent="0.25">
      <c r="A30" s="21"/>
      <c r="B30" s="26"/>
      <c r="C30" s="19"/>
      <c r="D30" s="123"/>
      <c r="F30" s="175"/>
    </row>
    <row r="31" spans="1:6" x14ac:dyDescent="0.25">
      <c r="A31" s="21"/>
      <c r="B31" s="26"/>
      <c r="C31" s="19"/>
      <c r="D31" s="123"/>
      <c r="F31" s="175"/>
    </row>
    <row r="32" spans="1:6" x14ac:dyDescent="0.25">
      <c r="A32" s="21"/>
      <c r="B32" s="26"/>
      <c r="C32" s="19"/>
      <c r="D32" s="123"/>
      <c r="F32" s="175"/>
    </row>
    <row r="33" spans="1:6" x14ac:dyDescent="0.25">
      <c r="A33" s="21"/>
      <c r="B33" s="26"/>
      <c r="C33" s="19"/>
      <c r="D33" s="123"/>
      <c r="F33" s="175"/>
    </row>
    <row r="34" spans="1:6" x14ac:dyDescent="0.25">
      <c r="A34" s="21"/>
      <c r="B34" s="26"/>
      <c r="C34" s="19"/>
      <c r="D34" s="123"/>
      <c r="F34" s="175"/>
    </row>
    <row r="35" spans="1:6" x14ac:dyDescent="0.25">
      <c r="A35" s="21"/>
      <c r="B35" s="26"/>
      <c r="C35" s="19"/>
      <c r="D35" s="123"/>
      <c r="F35" s="175"/>
    </row>
    <row r="36" spans="1:6" x14ac:dyDescent="0.25">
      <c r="A36" s="21"/>
      <c r="B36" s="26"/>
      <c r="C36" s="19"/>
      <c r="D36" s="123"/>
      <c r="F36" s="175"/>
    </row>
    <row r="37" spans="1:6" x14ac:dyDescent="0.25">
      <c r="A37" s="21"/>
      <c r="B37" s="26"/>
      <c r="C37" s="19"/>
      <c r="D37" s="123"/>
      <c r="F37" s="175"/>
    </row>
    <row r="38" spans="1:6" x14ac:dyDescent="0.25">
      <c r="A38" s="21"/>
      <c r="B38" s="26"/>
      <c r="C38" s="19"/>
      <c r="D38" s="123"/>
      <c r="F38" s="175"/>
    </row>
    <row r="39" spans="1:6" x14ac:dyDescent="0.25">
      <c r="A39" s="21"/>
      <c r="B39" s="26"/>
      <c r="C39" s="19"/>
      <c r="D39" s="123"/>
      <c r="F39" s="175"/>
    </row>
    <row r="40" spans="1:6" x14ac:dyDescent="0.25">
      <c r="A40" s="21"/>
      <c r="B40" s="26"/>
      <c r="C40" s="19"/>
      <c r="D40" s="123"/>
      <c r="F40" s="175"/>
    </row>
    <row r="41" spans="1:6" x14ac:dyDescent="0.25">
      <c r="A41" s="21"/>
      <c r="B41" s="26"/>
      <c r="C41" s="19"/>
      <c r="D41" s="123"/>
      <c r="F41" s="175"/>
    </row>
    <row r="42" spans="1:6" ht="24.75" customHeight="1" thickBot="1" x14ac:dyDescent="0.3">
      <c r="A42" s="19"/>
      <c r="B42" s="19" t="s">
        <v>29</v>
      </c>
      <c r="C42" s="19"/>
      <c r="D42" s="124"/>
      <c r="E42" s="236" t="s">
        <v>19</v>
      </c>
      <c r="F42" s="240">
        <f>SUM(F10:F41)</f>
        <v>0</v>
      </c>
    </row>
    <row r="43" spans="1:6" ht="16.5" thickTop="1" x14ac:dyDescent="0.25">
      <c r="A43" s="21"/>
      <c r="C43" s="19"/>
      <c r="D43" s="123"/>
      <c r="F43" s="175"/>
    </row>
    <row r="44" spans="1:6" x14ac:dyDescent="0.25">
      <c r="A44" s="21"/>
      <c r="B44" s="27" t="s">
        <v>20</v>
      </c>
      <c r="C44" s="19"/>
      <c r="D44" s="123"/>
      <c r="F44" s="175"/>
    </row>
    <row r="45" spans="1:6" x14ac:dyDescent="0.25">
      <c r="A45" s="38"/>
      <c r="B45" s="30" t="s">
        <v>30</v>
      </c>
      <c r="C45" s="28"/>
      <c r="D45" s="128"/>
      <c r="E45" s="241"/>
      <c r="F45" s="242"/>
    </row>
    <row r="46" spans="1:6" x14ac:dyDescent="0.25">
      <c r="A46" s="277" t="s">
        <v>111</v>
      </c>
      <c r="B46" s="277"/>
      <c r="C46" s="277"/>
      <c r="D46" s="277"/>
      <c r="E46" s="277"/>
      <c r="F46" s="277"/>
    </row>
    <row r="47" spans="1:6" x14ac:dyDescent="0.25">
      <c r="A47" s="221"/>
      <c r="B47" s="221"/>
      <c r="C47" s="221"/>
      <c r="D47" s="221"/>
      <c r="E47" s="221"/>
      <c r="F47" s="221"/>
    </row>
    <row r="48" spans="1:6" x14ac:dyDescent="0.25">
      <c r="A48" s="221"/>
      <c r="B48" s="221"/>
      <c r="C48" s="221"/>
      <c r="D48" s="221"/>
      <c r="E48" s="221"/>
      <c r="F48" s="221"/>
    </row>
    <row r="49" spans="1:6" x14ac:dyDescent="0.25">
      <c r="A49" s="221"/>
      <c r="B49" s="221"/>
      <c r="C49" s="221"/>
      <c r="D49" s="221"/>
      <c r="E49" s="221"/>
      <c r="F49" s="221"/>
    </row>
    <row r="50" spans="1:6" x14ac:dyDescent="0.25">
      <c r="A50" s="221"/>
      <c r="B50" s="221"/>
      <c r="C50" s="221"/>
      <c r="D50" s="221"/>
      <c r="E50" s="221"/>
      <c r="F50" s="221"/>
    </row>
    <row r="51" spans="1:6" x14ac:dyDescent="0.25">
      <c r="A51" s="221"/>
      <c r="B51" s="221"/>
      <c r="C51" s="221"/>
      <c r="D51" s="221"/>
      <c r="E51" s="221"/>
      <c r="F51" s="221"/>
    </row>
    <row r="52" spans="1:6" x14ac:dyDescent="0.25">
      <c r="A52" s="221"/>
      <c r="B52" s="221"/>
      <c r="C52" s="221"/>
      <c r="D52" s="221"/>
      <c r="E52" s="221"/>
      <c r="F52" s="221"/>
    </row>
    <row r="53" spans="1:6" x14ac:dyDescent="0.25">
      <c r="A53" s="221"/>
      <c r="B53" s="221"/>
      <c r="C53" s="221"/>
      <c r="D53" s="221"/>
      <c r="E53" s="221"/>
      <c r="F53" s="221"/>
    </row>
    <row r="54" spans="1:6" x14ac:dyDescent="0.25">
      <c r="A54" s="221"/>
      <c r="B54" s="221"/>
      <c r="C54" s="221"/>
      <c r="D54" s="221"/>
      <c r="E54" s="221"/>
      <c r="F54" s="221"/>
    </row>
    <row r="55" spans="1:6" x14ac:dyDescent="0.25">
      <c r="A55" s="221"/>
      <c r="B55" s="221"/>
      <c r="C55" s="221"/>
      <c r="D55" s="221"/>
      <c r="E55" s="221"/>
      <c r="F55" s="221"/>
    </row>
    <row r="56" spans="1:6" x14ac:dyDescent="0.25">
      <c r="A56" s="47"/>
      <c r="B56" s="33" t="s">
        <v>108</v>
      </c>
      <c r="C56" s="46"/>
      <c r="D56" s="129"/>
      <c r="E56" s="243"/>
      <c r="F56" s="244"/>
    </row>
    <row r="57" spans="1:6" x14ac:dyDescent="0.25">
      <c r="A57" s="47"/>
      <c r="B57" s="33"/>
      <c r="C57" s="46"/>
      <c r="D57" s="129"/>
      <c r="E57" s="243"/>
      <c r="F57" s="244"/>
    </row>
    <row r="58" spans="1:6" x14ac:dyDescent="0.25">
      <c r="A58" s="47" t="s">
        <v>10</v>
      </c>
      <c r="B58" s="33" t="s">
        <v>32</v>
      </c>
      <c r="C58" s="46"/>
      <c r="D58" s="129"/>
      <c r="E58" s="243"/>
      <c r="F58" s="244"/>
    </row>
    <row r="59" spans="1:6" x14ac:dyDescent="0.25">
      <c r="A59" s="47"/>
      <c r="B59" s="33"/>
      <c r="C59" s="46"/>
      <c r="D59" s="129"/>
      <c r="E59" s="243"/>
      <c r="F59" s="244"/>
    </row>
    <row r="60" spans="1:6" x14ac:dyDescent="0.25">
      <c r="A60" s="47"/>
      <c r="B60" s="33" t="s">
        <v>33</v>
      </c>
      <c r="C60" s="46"/>
      <c r="D60" s="129"/>
      <c r="E60" s="243"/>
      <c r="F60" s="244"/>
    </row>
    <row r="61" spans="1:6" x14ac:dyDescent="0.25">
      <c r="A61" s="47"/>
      <c r="B61" s="33"/>
      <c r="C61" s="46"/>
      <c r="D61" s="129"/>
      <c r="E61" s="243"/>
      <c r="F61" s="244"/>
    </row>
    <row r="62" spans="1:6" ht="31.5" x14ac:dyDescent="0.25">
      <c r="A62" s="47"/>
      <c r="B62" s="49" t="s">
        <v>112</v>
      </c>
      <c r="C62" s="48"/>
      <c r="D62" s="130"/>
      <c r="F62" s="245"/>
    </row>
    <row r="63" spans="1:6" x14ac:dyDescent="0.25">
      <c r="A63" s="47"/>
      <c r="B63" s="50"/>
      <c r="C63" s="48"/>
      <c r="D63" s="130"/>
      <c r="F63" s="245"/>
    </row>
    <row r="64" spans="1:6" ht="31.5" x14ac:dyDescent="0.25">
      <c r="A64" s="47" t="s">
        <v>13</v>
      </c>
      <c r="B64" s="150" t="s">
        <v>35</v>
      </c>
      <c r="C64" s="48" t="s">
        <v>15</v>
      </c>
      <c r="D64" s="130">
        <f>108/2</f>
        <v>54</v>
      </c>
      <c r="F64" s="175">
        <f>D64*E64</f>
        <v>0</v>
      </c>
    </row>
    <row r="65" spans="1:6" x14ac:dyDescent="0.25">
      <c r="A65" s="47"/>
      <c r="C65" s="48"/>
      <c r="D65" s="130"/>
      <c r="E65" s="246"/>
      <c r="F65" s="245"/>
    </row>
    <row r="66" spans="1:6" x14ac:dyDescent="0.25">
      <c r="A66" s="47"/>
      <c r="B66" s="50"/>
      <c r="C66" s="48"/>
      <c r="D66" s="130"/>
      <c r="E66" s="246"/>
      <c r="F66" s="245"/>
    </row>
    <row r="67" spans="1:6" x14ac:dyDescent="0.25">
      <c r="A67" s="47"/>
      <c r="B67" s="50"/>
      <c r="C67" s="48"/>
      <c r="D67" s="130"/>
      <c r="E67" s="246"/>
      <c r="F67" s="245"/>
    </row>
    <row r="68" spans="1:6" x14ac:dyDescent="0.25">
      <c r="A68" s="47"/>
      <c r="B68" s="50"/>
      <c r="C68" s="48"/>
      <c r="D68" s="130"/>
      <c r="E68" s="246"/>
      <c r="F68" s="245"/>
    </row>
    <row r="69" spans="1:6" x14ac:dyDescent="0.25">
      <c r="A69" s="47"/>
      <c r="B69" s="50"/>
      <c r="C69" s="48"/>
      <c r="D69" s="130"/>
      <c r="E69" s="246"/>
      <c r="F69" s="245"/>
    </row>
    <row r="70" spans="1:6" x14ac:dyDescent="0.25">
      <c r="A70" s="47"/>
      <c r="B70" s="50"/>
      <c r="C70" s="48"/>
      <c r="D70" s="130"/>
      <c r="E70" s="246"/>
      <c r="F70" s="245"/>
    </row>
    <row r="71" spans="1:6" x14ac:dyDescent="0.25">
      <c r="A71" s="47"/>
      <c r="B71" s="50"/>
      <c r="C71" s="48"/>
      <c r="D71" s="130"/>
      <c r="E71" s="246"/>
      <c r="F71" s="245"/>
    </row>
    <row r="72" spans="1:6" x14ac:dyDescent="0.25">
      <c r="A72" s="47"/>
      <c r="B72" s="50"/>
      <c r="C72" s="48"/>
      <c r="D72" s="130"/>
      <c r="E72" s="246"/>
      <c r="F72" s="245"/>
    </row>
    <row r="73" spans="1:6" x14ac:dyDescent="0.25">
      <c r="A73" s="47"/>
      <c r="B73" s="50"/>
      <c r="C73" s="48"/>
      <c r="D73" s="130"/>
      <c r="E73" s="246"/>
      <c r="F73" s="245"/>
    </row>
    <row r="74" spans="1:6" x14ac:dyDescent="0.25">
      <c r="A74" s="47"/>
      <c r="B74" s="50"/>
      <c r="C74" s="48"/>
      <c r="D74" s="130"/>
      <c r="E74" s="246"/>
      <c r="F74" s="245"/>
    </row>
    <row r="75" spans="1:6" x14ac:dyDescent="0.25">
      <c r="A75" s="47"/>
      <c r="B75" s="50"/>
      <c r="C75" s="48"/>
      <c r="D75" s="130"/>
      <c r="E75" s="246"/>
      <c r="F75" s="245"/>
    </row>
    <row r="76" spans="1:6" x14ac:dyDescent="0.25">
      <c r="A76" s="47"/>
      <c r="B76" s="50"/>
      <c r="C76" s="48"/>
      <c r="D76" s="130"/>
      <c r="E76" s="246"/>
      <c r="F76" s="245"/>
    </row>
    <row r="77" spans="1:6" x14ac:dyDescent="0.25">
      <c r="A77" s="47"/>
      <c r="B77" s="50"/>
      <c r="C77" s="48"/>
      <c r="D77" s="130"/>
      <c r="E77" s="246"/>
      <c r="F77" s="245"/>
    </row>
    <row r="78" spans="1:6" x14ac:dyDescent="0.25">
      <c r="A78" s="47"/>
      <c r="B78" s="50"/>
      <c r="C78" s="48"/>
      <c r="D78" s="130"/>
      <c r="E78" s="246"/>
      <c r="F78" s="245"/>
    </row>
    <row r="79" spans="1:6" x14ac:dyDescent="0.25">
      <c r="A79" s="47"/>
      <c r="B79" s="50"/>
      <c r="C79" s="48"/>
      <c r="D79" s="130"/>
      <c r="E79" s="246"/>
      <c r="F79" s="245"/>
    </row>
    <row r="80" spans="1:6" x14ac:dyDescent="0.25">
      <c r="A80" s="47"/>
      <c r="B80" s="50"/>
      <c r="C80" s="48"/>
      <c r="D80" s="130"/>
      <c r="E80" s="246"/>
      <c r="F80" s="245"/>
    </row>
    <row r="81" spans="1:6" x14ac:dyDescent="0.25">
      <c r="A81" s="47"/>
      <c r="B81" s="50"/>
      <c r="C81" s="48"/>
      <c r="D81" s="130"/>
      <c r="E81" s="246"/>
      <c r="F81" s="245"/>
    </row>
    <row r="82" spans="1:6" x14ac:dyDescent="0.25">
      <c r="A82" s="47"/>
      <c r="B82" s="50"/>
      <c r="C82" s="48"/>
      <c r="D82" s="130"/>
      <c r="E82" s="246"/>
      <c r="F82" s="245"/>
    </row>
    <row r="83" spans="1:6" x14ac:dyDescent="0.25">
      <c r="A83" s="47"/>
      <c r="B83" s="50"/>
      <c r="C83" s="48"/>
      <c r="D83" s="130"/>
      <c r="E83" s="246"/>
      <c r="F83" s="245"/>
    </row>
    <row r="84" spans="1:6" x14ac:dyDescent="0.25">
      <c r="A84" s="47"/>
      <c r="B84" s="50"/>
      <c r="C84" s="48"/>
      <c r="D84" s="130"/>
      <c r="E84" s="246"/>
      <c r="F84" s="245"/>
    </row>
    <row r="85" spans="1:6" x14ac:dyDescent="0.25">
      <c r="A85" s="47"/>
      <c r="B85" s="50"/>
      <c r="C85" s="48"/>
      <c r="D85" s="130"/>
      <c r="E85" s="246"/>
      <c r="F85" s="245"/>
    </row>
    <row r="86" spans="1:6" x14ac:dyDescent="0.25">
      <c r="A86" s="47"/>
      <c r="B86" s="50"/>
      <c r="C86" s="48"/>
      <c r="D86" s="130"/>
      <c r="E86" s="246"/>
      <c r="F86" s="245"/>
    </row>
    <row r="87" spans="1:6" x14ac:dyDescent="0.25">
      <c r="A87" s="47"/>
      <c r="B87" s="50"/>
      <c r="C87" s="48"/>
      <c r="D87" s="130"/>
      <c r="E87" s="246"/>
      <c r="F87" s="245"/>
    </row>
    <row r="88" spans="1:6" x14ac:dyDescent="0.25">
      <c r="A88" s="47"/>
      <c r="B88" s="50"/>
      <c r="C88" s="48"/>
      <c r="D88" s="130"/>
      <c r="E88" s="246"/>
      <c r="F88" s="245"/>
    </row>
    <row r="89" spans="1:6" x14ac:dyDescent="0.25">
      <c r="A89" s="47"/>
      <c r="B89" s="50"/>
      <c r="C89" s="48"/>
      <c r="D89" s="130"/>
      <c r="E89" s="246"/>
      <c r="F89" s="245"/>
    </row>
    <row r="90" spans="1:6" x14ac:dyDescent="0.25">
      <c r="A90" s="47"/>
      <c r="B90" s="50"/>
      <c r="C90" s="48"/>
      <c r="D90" s="130"/>
      <c r="E90" s="246"/>
      <c r="F90" s="245"/>
    </row>
    <row r="91" spans="1:6" x14ac:dyDescent="0.25">
      <c r="A91" s="47"/>
      <c r="B91" s="50"/>
      <c r="C91" s="48"/>
      <c r="D91" s="130"/>
      <c r="E91" s="246"/>
      <c r="F91" s="245"/>
    </row>
    <row r="92" spans="1:6" x14ac:dyDescent="0.25">
      <c r="A92" s="47"/>
      <c r="B92" s="50"/>
      <c r="C92" s="48"/>
      <c r="D92" s="130"/>
      <c r="E92" s="246"/>
      <c r="F92" s="245"/>
    </row>
    <row r="93" spans="1:6" x14ac:dyDescent="0.25">
      <c r="A93" s="47"/>
      <c r="B93" s="50"/>
      <c r="C93" s="48"/>
      <c r="D93" s="130"/>
      <c r="E93" s="246"/>
      <c r="F93" s="245"/>
    </row>
    <row r="94" spans="1:6" x14ac:dyDescent="0.25">
      <c r="A94" s="47"/>
      <c r="B94" s="32"/>
      <c r="C94" s="48"/>
      <c r="D94" s="130"/>
      <c r="E94" s="246"/>
      <c r="F94" s="176"/>
    </row>
    <row r="95" spans="1:6" ht="24.75" customHeight="1" thickBot="1" x14ac:dyDescent="0.3">
      <c r="A95" s="19"/>
      <c r="B95" s="19" t="s">
        <v>29</v>
      </c>
      <c r="C95" s="19"/>
      <c r="D95" s="124"/>
      <c r="E95" s="236" t="s">
        <v>19</v>
      </c>
      <c r="F95" s="240">
        <f>SUM(F60:F94)</f>
        <v>0</v>
      </c>
    </row>
    <row r="96" spans="1:6" ht="16.5" thickTop="1" x14ac:dyDescent="0.25">
      <c r="A96" s="47"/>
      <c r="B96" s="32"/>
      <c r="C96" s="48"/>
      <c r="D96" s="130"/>
      <c r="E96" s="246"/>
      <c r="F96" s="176"/>
    </row>
    <row r="97" spans="1:6" x14ac:dyDescent="0.25">
      <c r="A97" s="47"/>
      <c r="B97" s="32"/>
      <c r="C97" s="48"/>
      <c r="D97" s="130"/>
      <c r="E97" s="246"/>
      <c r="F97" s="176"/>
    </row>
    <row r="98" spans="1:6" x14ac:dyDescent="0.25">
      <c r="A98" s="47"/>
      <c r="B98" s="27" t="s">
        <v>38</v>
      </c>
      <c r="C98" s="48"/>
      <c r="D98" s="130"/>
      <c r="E98" s="246"/>
      <c r="F98" s="245"/>
    </row>
    <row r="99" spans="1:6" x14ac:dyDescent="0.25">
      <c r="A99" s="51"/>
      <c r="B99" s="52" t="s">
        <v>39</v>
      </c>
      <c r="C99" s="53"/>
      <c r="D99" s="131"/>
      <c r="E99" s="247"/>
      <c r="F99" s="248"/>
    </row>
    <row r="100" spans="1:6" x14ac:dyDescent="0.25">
      <c r="A100" s="277" t="s">
        <v>113</v>
      </c>
      <c r="B100" s="277"/>
      <c r="C100" s="277"/>
      <c r="D100" s="277"/>
      <c r="E100" s="277"/>
      <c r="F100" s="277"/>
    </row>
    <row r="101" spans="1:6" x14ac:dyDescent="0.25">
      <c r="A101" s="221"/>
      <c r="B101" s="221"/>
      <c r="C101" s="221"/>
      <c r="D101" s="221"/>
      <c r="E101" s="221"/>
      <c r="F101" s="221"/>
    </row>
    <row r="102" spans="1:6" x14ac:dyDescent="0.25">
      <c r="A102" s="221"/>
      <c r="B102" s="221"/>
      <c r="C102" s="221"/>
      <c r="D102" s="221"/>
      <c r="E102" s="221"/>
      <c r="F102" s="221"/>
    </row>
    <row r="103" spans="1:6" x14ac:dyDescent="0.25">
      <c r="A103" s="221"/>
      <c r="B103" s="221"/>
      <c r="C103" s="221"/>
      <c r="D103" s="221"/>
      <c r="E103" s="221"/>
      <c r="F103" s="221"/>
    </row>
    <row r="104" spans="1:6" x14ac:dyDescent="0.25">
      <c r="A104" s="221"/>
      <c r="B104" s="221"/>
      <c r="C104" s="221"/>
      <c r="D104" s="221"/>
      <c r="E104" s="221"/>
      <c r="F104" s="221"/>
    </row>
    <row r="105" spans="1:6" x14ac:dyDescent="0.25">
      <c r="A105" s="221"/>
      <c r="B105" s="221"/>
      <c r="C105" s="221"/>
      <c r="D105" s="221"/>
      <c r="E105" s="221"/>
      <c r="F105" s="221"/>
    </row>
    <row r="106" spans="1:6" x14ac:dyDescent="0.25">
      <c r="A106" s="221"/>
      <c r="B106" s="221"/>
      <c r="C106" s="221"/>
      <c r="D106" s="221"/>
      <c r="E106" s="221"/>
      <c r="F106" s="221"/>
    </row>
    <row r="107" spans="1:6" x14ac:dyDescent="0.25">
      <c r="A107" s="221"/>
      <c r="B107" s="221"/>
      <c r="C107" s="221"/>
      <c r="D107" s="221"/>
      <c r="E107" s="221"/>
      <c r="F107" s="221"/>
    </row>
    <row r="108" spans="1:6" x14ac:dyDescent="0.25">
      <c r="A108" s="221"/>
      <c r="B108" s="221"/>
      <c r="C108" s="221"/>
      <c r="D108" s="221"/>
      <c r="E108" s="221"/>
      <c r="F108" s="221"/>
    </row>
    <row r="109" spans="1:6" x14ac:dyDescent="0.25">
      <c r="A109" s="221"/>
      <c r="B109" s="221"/>
      <c r="C109" s="221"/>
      <c r="D109" s="221"/>
      <c r="E109" s="221"/>
      <c r="F109" s="221"/>
    </row>
    <row r="110" spans="1:6" x14ac:dyDescent="0.25">
      <c r="A110" s="221"/>
      <c r="B110" s="221"/>
      <c r="C110" s="221"/>
      <c r="D110" s="221"/>
      <c r="E110" s="221"/>
      <c r="F110" s="221"/>
    </row>
    <row r="111" spans="1:6" x14ac:dyDescent="0.25">
      <c r="A111" s="46"/>
      <c r="B111" s="33" t="s">
        <v>108</v>
      </c>
      <c r="C111" s="46"/>
      <c r="D111" s="129"/>
      <c r="E111" s="243"/>
      <c r="F111" s="244"/>
    </row>
    <row r="112" spans="1:6" x14ac:dyDescent="0.25">
      <c r="A112" s="46"/>
      <c r="B112" s="33"/>
      <c r="C112" s="46"/>
      <c r="D112" s="129"/>
      <c r="E112" s="243"/>
      <c r="F112" s="244"/>
    </row>
    <row r="113" spans="1:6" x14ac:dyDescent="0.25">
      <c r="A113" s="46" t="s">
        <v>10</v>
      </c>
      <c r="B113" s="33" t="s">
        <v>41</v>
      </c>
      <c r="C113" s="46"/>
      <c r="D113" s="129"/>
      <c r="E113" s="243"/>
      <c r="F113" s="244"/>
    </row>
    <row r="114" spans="1:6" x14ac:dyDescent="0.25">
      <c r="A114" s="46"/>
      <c r="B114" s="33"/>
      <c r="C114" s="46"/>
      <c r="D114" s="129"/>
      <c r="E114" s="243"/>
      <c r="F114" s="244"/>
    </row>
    <row r="115" spans="1:6" x14ac:dyDescent="0.25">
      <c r="A115" s="46"/>
      <c r="B115" s="33" t="s">
        <v>42</v>
      </c>
      <c r="C115" s="46"/>
      <c r="D115" s="129"/>
      <c r="E115" s="243"/>
      <c r="F115" s="244"/>
    </row>
    <row r="116" spans="1:6" x14ac:dyDescent="0.25">
      <c r="A116" s="46"/>
      <c r="B116" s="33"/>
      <c r="C116" s="46"/>
      <c r="D116" s="129"/>
      <c r="E116" s="243"/>
      <c r="F116" s="244"/>
    </row>
    <row r="117" spans="1:6" x14ac:dyDescent="0.25">
      <c r="A117" s="48"/>
      <c r="B117" s="33" t="s">
        <v>43</v>
      </c>
      <c r="C117" s="48"/>
      <c r="D117" s="130"/>
      <c r="E117" s="246"/>
      <c r="F117" s="245"/>
    </row>
    <row r="118" spans="1:6" ht="14.25" customHeight="1" x14ac:dyDescent="0.25">
      <c r="A118" s="48"/>
      <c r="B118" s="33"/>
      <c r="C118" s="48"/>
      <c r="D118" s="130"/>
      <c r="E118" s="246"/>
      <c r="F118" s="245"/>
    </row>
    <row r="119" spans="1:6" x14ac:dyDescent="0.25">
      <c r="A119" s="48" t="s">
        <v>10</v>
      </c>
      <c r="B119" s="33" t="s">
        <v>44</v>
      </c>
      <c r="C119" s="48"/>
      <c r="D119" s="130"/>
      <c r="E119" s="246"/>
      <c r="F119" s="245"/>
    </row>
    <row r="120" spans="1:6" x14ac:dyDescent="0.25">
      <c r="A120" s="48"/>
      <c r="B120" s="33" t="s">
        <v>45</v>
      </c>
      <c r="C120" s="48"/>
      <c r="D120" s="130"/>
      <c r="E120" s="246"/>
      <c r="F120" s="245"/>
    </row>
    <row r="121" spans="1:6" ht="12.75" customHeight="1" x14ac:dyDescent="0.25">
      <c r="A121" s="48"/>
      <c r="B121" s="32"/>
      <c r="C121" s="48"/>
      <c r="D121" s="130"/>
      <c r="E121" s="246"/>
      <c r="F121" s="245"/>
    </row>
    <row r="122" spans="1:6" x14ac:dyDescent="0.25">
      <c r="A122" s="48" t="s">
        <v>13</v>
      </c>
      <c r="B122" s="32" t="s">
        <v>46</v>
      </c>
      <c r="C122" s="48" t="s">
        <v>15</v>
      </c>
      <c r="D122" s="130">
        <v>2</v>
      </c>
      <c r="E122" s="246"/>
      <c r="F122" s="175">
        <f>D122*E122</f>
        <v>0</v>
      </c>
    </row>
    <row r="123" spans="1:6" x14ac:dyDescent="0.25">
      <c r="A123" s="48"/>
      <c r="B123" s="32"/>
      <c r="C123" s="48"/>
      <c r="D123" s="130"/>
      <c r="E123" s="246"/>
      <c r="F123" s="245"/>
    </row>
    <row r="124" spans="1:6" x14ac:dyDescent="0.25">
      <c r="A124" s="48" t="s">
        <v>10</v>
      </c>
      <c r="B124" s="33" t="s">
        <v>47</v>
      </c>
      <c r="C124" s="48"/>
      <c r="D124" s="130"/>
      <c r="E124" s="246"/>
      <c r="F124" s="245"/>
    </row>
    <row r="125" spans="1:6" x14ac:dyDescent="0.25">
      <c r="A125" s="48"/>
      <c r="B125" s="32"/>
      <c r="C125" s="48"/>
      <c r="D125" s="130"/>
      <c r="E125" s="246"/>
      <c r="F125" s="245"/>
    </row>
    <row r="126" spans="1:6" ht="47.25" x14ac:dyDescent="0.25">
      <c r="A126" s="48" t="s">
        <v>10</v>
      </c>
      <c r="B126" s="151" t="s">
        <v>114</v>
      </c>
      <c r="C126" s="48"/>
      <c r="D126" s="130"/>
      <c r="E126" s="246"/>
      <c r="F126" s="245"/>
    </row>
    <row r="127" spans="1:6" x14ac:dyDescent="0.25">
      <c r="A127" s="48"/>
      <c r="B127" s="33"/>
      <c r="C127" s="48"/>
      <c r="D127" s="130"/>
      <c r="E127" s="246"/>
      <c r="F127" s="245"/>
    </row>
    <row r="128" spans="1:6" x14ac:dyDescent="0.25">
      <c r="A128" s="48" t="s">
        <v>16</v>
      </c>
      <c r="B128" s="32" t="s">
        <v>49</v>
      </c>
      <c r="C128" s="48" t="s">
        <v>15</v>
      </c>
      <c r="D128" s="130">
        <f>ROUND(71.1*2.8+51.4*2.8+19.38*2.8-54,0)</f>
        <v>343</v>
      </c>
      <c r="E128" s="246"/>
      <c r="F128" s="175">
        <f>D128*E128</f>
        <v>0</v>
      </c>
    </row>
    <row r="129" spans="1:6" x14ac:dyDescent="0.25">
      <c r="A129" s="48"/>
      <c r="B129" s="32"/>
      <c r="C129" s="48"/>
      <c r="D129" s="130"/>
      <c r="E129" s="246"/>
      <c r="F129" s="175"/>
    </row>
    <row r="130" spans="1:6" x14ac:dyDescent="0.25">
      <c r="A130" s="48"/>
      <c r="B130" s="32"/>
      <c r="C130" s="48"/>
      <c r="D130" s="130"/>
      <c r="E130" s="246"/>
      <c r="F130" s="175"/>
    </row>
    <row r="131" spans="1:6" x14ac:dyDescent="0.25">
      <c r="A131" s="48"/>
      <c r="B131" s="32"/>
      <c r="C131" s="48"/>
      <c r="D131" s="130"/>
      <c r="E131" s="246"/>
      <c r="F131" s="175"/>
    </row>
    <row r="132" spans="1:6" x14ac:dyDescent="0.25">
      <c r="A132" s="48"/>
      <c r="B132" s="32"/>
      <c r="C132" s="48"/>
      <c r="D132" s="130"/>
      <c r="E132" s="246"/>
      <c r="F132" s="175"/>
    </row>
    <row r="133" spans="1:6" x14ac:dyDescent="0.25">
      <c r="A133" s="48"/>
      <c r="B133" s="32"/>
      <c r="C133" s="48"/>
      <c r="D133" s="130"/>
      <c r="E133" s="246"/>
      <c r="F133" s="175"/>
    </row>
    <row r="134" spans="1:6" x14ac:dyDescent="0.25">
      <c r="A134" s="48"/>
      <c r="B134" s="32"/>
      <c r="C134" s="48"/>
      <c r="D134" s="130"/>
      <c r="E134" s="246"/>
      <c r="F134" s="175"/>
    </row>
    <row r="135" spans="1:6" x14ac:dyDescent="0.25">
      <c r="A135" s="48"/>
      <c r="B135" s="32"/>
      <c r="C135" s="48"/>
      <c r="D135" s="130"/>
      <c r="E135" s="246"/>
      <c r="F135" s="175"/>
    </row>
    <row r="136" spans="1:6" x14ac:dyDescent="0.25">
      <c r="A136" s="48"/>
      <c r="B136" s="32"/>
      <c r="C136" s="48"/>
      <c r="D136" s="130"/>
      <c r="E136" s="246"/>
      <c r="F136" s="175"/>
    </row>
    <row r="137" spans="1:6" x14ac:dyDescent="0.25">
      <c r="A137" s="48"/>
      <c r="B137" s="32"/>
      <c r="C137" s="48"/>
      <c r="D137" s="130"/>
      <c r="E137" s="246"/>
      <c r="F137" s="175"/>
    </row>
    <row r="138" spans="1:6" x14ac:dyDescent="0.25">
      <c r="A138" s="48"/>
      <c r="B138" s="32"/>
      <c r="C138" s="48"/>
      <c r="D138" s="130"/>
      <c r="E138" s="246"/>
      <c r="F138" s="175"/>
    </row>
    <row r="139" spans="1:6" x14ac:dyDescent="0.25">
      <c r="A139" s="48"/>
      <c r="B139" s="32"/>
      <c r="C139" s="48"/>
      <c r="D139" s="130"/>
      <c r="E139" s="246"/>
      <c r="F139" s="175"/>
    </row>
    <row r="140" spans="1:6" x14ac:dyDescent="0.25">
      <c r="A140" s="48"/>
      <c r="B140" s="32"/>
      <c r="C140" s="48"/>
      <c r="D140" s="130"/>
      <c r="E140" s="246"/>
      <c r="F140" s="175"/>
    </row>
    <row r="141" spans="1:6" x14ac:dyDescent="0.25">
      <c r="A141" s="48"/>
      <c r="B141" s="32"/>
      <c r="C141" s="48"/>
      <c r="D141" s="130"/>
      <c r="E141" s="246"/>
      <c r="F141" s="175"/>
    </row>
    <row r="142" spans="1:6" x14ac:dyDescent="0.25">
      <c r="A142" s="48"/>
      <c r="B142" s="32"/>
      <c r="C142" s="48"/>
      <c r="D142" s="130"/>
      <c r="E142" s="246"/>
      <c r="F142" s="175"/>
    </row>
    <row r="143" spans="1:6" x14ac:dyDescent="0.25">
      <c r="A143" s="48"/>
      <c r="B143" s="32"/>
      <c r="C143" s="48"/>
      <c r="D143" s="130"/>
      <c r="E143" s="246"/>
      <c r="F143" s="175"/>
    </row>
    <row r="144" spans="1:6" x14ac:dyDescent="0.25">
      <c r="A144" s="48"/>
      <c r="B144" s="32"/>
      <c r="C144" s="48"/>
      <c r="D144" s="130"/>
      <c r="E144" s="246"/>
      <c r="F144" s="175"/>
    </row>
    <row r="145" spans="1:6" x14ac:dyDescent="0.25">
      <c r="A145" s="48"/>
      <c r="B145" s="32"/>
      <c r="C145" s="48"/>
      <c r="D145" s="130"/>
      <c r="E145" s="246"/>
      <c r="F145" s="175"/>
    </row>
    <row r="146" spans="1:6" x14ac:dyDescent="0.25">
      <c r="A146" s="48"/>
      <c r="B146" s="32"/>
      <c r="C146" s="48"/>
      <c r="D146" s="130"/>
      <c r="E146" s="246"/>
      <c r="F146" s="175"/>
    </row>
    <row r="147" spans="1:6" x14ac:dyDescent="0.25">
      <c r="A147" s="48"/>
      <c r="B147" s="32"/>
      <c r="C147" s="48"/>
      <c r="D147" s="130"/>
      <c r="E147" s="246"/>
      <c r="F147" s="175"/>
    </row>
    <row r="148" spans="1:6" x14ac:dyDescent="0.25">
      <c r="A148" s="48"/>
      <c r="B148" s="32"/>
      <c r="C148" s="48"/>
      <c r="D148" s="130"/>
      <c r="E148" s="246"/>
      <c r="F148" s="175"/>
    </row>
    <row r="149" spans="1:6" x14ac:dyDescent="0.25">
      <c r="A149" s="48"/>
      <c r="B149" s="32"/>
      <c r="C149" s="48"/>
      <c r="D149" s="130"/>
      <c r="E149" s="246"/>
      <c r="F149" s="175"/>
    </row>
    <row r="150" spans="1:6" x14ac:dyDescent="0.25">
      <c r="A150" s="48"/>
      <c r="B150" s="32"/>
      <c r="C150" s="48"/>
      <c r="D150" s="130"/>
      <c r="E150" s="246"/>
      <c r="F150" s="245"/>
    </row>
    <row r="151" spans="1:6" ht="24.75" customHeight="1" thickBot="1" x14ac:dyDescent="0.3">
      <c r="A151" s="19"/>
      <c r="B151" s="19" t="s">
        <v>29</v>
      </c>
      <c r="C151" s="19"/>
      <c r="D151" s="124"/>
      <c r="E151" s="236" t="s">
        <v>19</v>
      </c>
      <c r="F151" s="240">
        <f>SUM(F117:F150)</f>
        <v>0</v>
      </c>
    </row>
    <row r="152" spans="1:6" ht="12" customHeight="1" thickTop="1" x14ac:dyDescent="0.25">
      <c r="A152" s="48"/>
      <c r="B152" s="32"/>
      <c r="C152" s="48"/>
      <c r="D152" s="130"/>
      <c r="E152" s="246"/>
      <c r="F152" s="245"/>
    </row>
    <row r="153" spans="1:6" ht="12" customHeight="1" x14ac:dyDescent="0.25">
      <c r="A153" s="48"/>
      <c r="B153" s="32"/>
      <c r="C153" s="48"/>
      <c r="D153" s="130"/>
      <c r="E153" s="246"/>
      <c r="F153" s="245"/>
    </row>
    <row r="154" spans="1:6" ht="11.25" customHeight="1" x14ac:dyDescent="0.25">
      <c r="A154" s="48"/>
      <c r="B154" s="54" t="s">
        <v>50</v>
      </c>
      <c r="C154" s="48"/>
      <c r="D154" s="130"/>
      <c r="E154" s="246"/>
      <c r="F154" s="245"/>
    </row>
    <row r="155" spans="1:6" x14ac:dyDescent="0.25">
      <c r="A155" s="53"/>
      <c r="B155" s="52" t="s">
        <v>51</v>
      </c>
      <c r="C155" s="53"/>
      <c r="D155" s="131"/>
      <c r="E155" s="247"/>
      <c r="F155" s="249"/>
    </row>
    <row r="156" spans="1:6" x14ac:dyDescent="0.25">
      <c r="A156" s="277" t="s">
        <v>115</v>
      </c>
      <c r="B156" s="277"/>
      <c r="C156" s="277"/>
      <c r="D156" s="277"/>
      <c r="E156" s="277"/>
      <c r="F156" s="277"/>
    </row>
    <row r="157" spans="1:6" x14ac:dyDescent="0.25">
      <c r="A157" s="221"/>
      <c r="B157" s="221"/>
      <c r="C157" s="221"/>
      <c r="D157" s="221"/>
      <c r="E157" s="221"/>
      <c r="F157" s="221"/>
    </row>
    <row r="158" spans="1:6" x14ac:dyDescent="0.25">
      <c r="A158" s="221"/>
      <c r="B158" s="221"/>
      <c r="C158" s="221"/>
      <c r="D158" s="221"/>
      <c r="E158" s="221"/>
      <c r="F158" s="221"/>
    </row>
    <row r="159" spans="1:6" x14ac:dyDescent="0.25">
      <c r="A159" s="221"/>
      <c r="B159" s="221"/>
      <c r="C159" s="221"/>
      <c r="D159" s="221"/>
      <c r="E159" s="221"/>
      <c r="F159" s="221"/>
    </row>
    <row r="160" spans="1:6" x14ac:dyDescent="0.25">
      <c r="A160" s="221"/>
      <c r="B160" s="221"/>
      <c r="C160" s="221"/>
      <c r="D160" s="221"/>
      <c r="E160" s="221"/>
      <c r="F160" s="221"/>
    </row>
    <row r="161" spans="1:7" x14ac:dyDescent="0.25">
      <c r="A161" s="221"/>
      <c r="B161" s="221"/>
      <c r="C161" s="221"/>
      <c r="D161" s="221"/>
      <c r="E161" s="221"/>
      <c r="F161" s="221"/>
    </row>
    <row r="162" spans="1:7" x14ac:dyDescent="0.25">
      <c r="A162" s="221"/>
      <c r="B162" s="221"/>
      <c r="C162" s="221"/>
      <c r="D162" s="221"/>
      <c r="E162" s="221"/>
      <c r="F162" s="221"/>
    </row>
    <row r="163" spans="1:7" x14ac:dyDescent="0.25">
      <c r="A163" s="221"/>
      <c r="B163" s="221"/>
      <c r="C163" s="221"/>
      <c r="D163" s="221"/>
      <c r="E163" s="221"/>
      <c r="F163" s="221"/>
    </row>
    <row r="164" spans="1:7" x14ac:dyDescent="0.25">
      <c r="A164" s="221"/>
      <c r="B164" s="221"/>
      <c r="C164" s="221"/>
      <c r="D164" s="221"/>
      <c r="E164" s="221"/>
      <c r="F164" s="221"/>
    </row>
    <row r="165" spans="1:7" x14ac:dyDescent="0.25">
      <c r="A165" s="221"/>
      <c r="B165" s="221"/>
      <c r="C165" s="221"/>
      <c r="D165" s="221"/>
      <c r="E165" s="221"/>
      <c r="F165" s="221"/>
    </row>
    <row r="166" spans="1:7" s="156" customFormat="1" ht="15" x14ac:dyDescent="0.25">
      <c r="A166" s="153"/>
      <c r="B166" s="155" t="s">
        <v>53</v>
      </c>
      <c r="C166" s="154"/>
      <c r="D166" s="154"/>
      <c r="E166" s="250"/>
      <c r="F166" s="177"/>
    </row>
    <row r="167" spans="1:7" s="156" customFormat="1" ht="9.75" customHeight="1" x14ac:dyDescent="0.25">
      <c r="A167" s="153"/>
      <c r="B167" s="155"/>
      <c r="C167" s="154"/>
      <c r="D167" s="154"/>
      <c r="E167" s="250"/>
      <c r="F167" s="177"/>
    </row>
    <row r="168" spans="1:7" s="156" customFormat="1" ht="9.75" customHeight="1" x14ac:dyDescent="0.25">
      <c r="A168" s="153"/>
      <c r="B168" s="155"/>
      <c r="C168" s="154"/>
      <c r="D168" s="154"/>
      <c r="E168" s="250"/>
      <c r="F168" s="177"/>
    </row>
    <row r="169" spans="1:7" s="156" customFormat="1" ht="15" x14ac:dyDescent="0.25">
      <c r="A169" s="153"/>
      <c r="B169" s="155" t="s">
        <v>116</v>
      </c>
      <c r="C169" s="154"/>
      <c r="D169" s="154"/>
      <c r="E169" s="250"/>
      <c r="F169" s="177"/>
    </row>
    <row r="170" spans="1:7" s="156" customFormat="1" ht="15" x14ac:dyDescent="0.25">
      <c r="A170" s="157"/>
      <c r="B170" s="155"/>
      <c r="C170" s="251"/>
      <c r="D170" s="154"/>
      <c r="E170" s="250"/>
      <c r="F170" s="177"/>
    </row>
    <row r="171" spans="1:7" s="152" customFormat="1" ht="15" x14ac:dyDescent="0.25">
      <c r="A171" s="289"/>
      <c r="B171" s="289"/>
      <c r="C171" s="289"/>
      <c r="D171" s="289"/>
      <c r="E171" s="289"/>
      <c r="F171" s="289"/>
      <c r="G171" s="166"/>
    </row>
    <row r="172" spans="1:7" s="152" customFormat="1" ht="15" x14ac:dyDescent="0.25">
      <c r="A172" s="222"/>
      <c r="B172" s="222"/>
      <c r="C172" s="222"/>
      <c r="D172" s="222"/>
      <c r="E172" s="222"/>
      <c r="F172" s="222"/>
      <c r="G172" s="222"/>
    </row>
    <row r="173" spans="1:7" s="152" customFormat="1" ht="15" x14ac:dyDescent="0.25">
      <c r="A173" s="222"/>
      <c r="B173" s="222"/>
      <c r="C173" s="222"/>
      <c r="D173" s="222"/>
      <c r="E173" s="222"/>
      <c r="F173" s="222"/>
      <c r="G173" s="222"/>
    </row>
    <row r="174" spans="1:7" s="152" customFormat="1" ht="15" x14ac:dyDescent="0.25">
      <c r="A174" s="222"/>
      <c r="B174" s="222"/>
      <c r="C174" s="222"/>
      <c r="D174" s="222"/>
      <c r="E174" s="222"/>
      <c r="F174" s="222"/>
      <c r="G174" s="222"/>
    </row>
    <row r="175" spans="1:7" s="156" customFormat="1" ht="15" x14ac:dyDescent="0.25">
      <c r="A175" s="157"/>
      <c r="B175" s="159"/>
      <c r="C175" s="160"/>
      <c r="D175" s="160"/>
      <c r="E175" s="252"/>
      <c r="F175" s="179"/>
    </row>
    <row r="176" spans="1:7" s="156" customFormat="1" ht="15" x14ac:dyDescent="0.25">
      <c r="A176" s="157"/>
      <c r="B176" s="155" t="s">
        <v>117</v>
      </c>
      <c r="C176" s="160"/>
      <c r="D176" s="160"/>
      <c r="E176" s="252"/>
      <c r="F176" s="179"/>
    </row>
    <row r="177" spans="1:6" s="156" customFormat="1" ht="15" x14ac:dyDescent="0.25">
      <c r="A177" s="157"/>
      <c r="B177" s="159"/>
      <c r="C177" s="160"/>
      <c r="D177" s="160"/>
      <c r="E177" s="252"/>
      <c r="F177" s="179"/>
    </row>
    <row r="178" spans="1:6" s="156" customFormat="1" ht="75" x14ac:dyDescent="0.25">
      <c r="A178" s="157" t="s">
        <v>13</v>
      </c>
      <c r="B178" s="158" t="s">
        <v>68</v>
      </c>
      <c r="C178" s="108" t="s">
        <v>69</v>
      </c>
      <c r="D178" s="168">
        <v>15</v>
      </c>
      <c r="E178" s="252"/>
      <c r="F178" s="178">
        <f>D178*E178</f>
        <v>0</v>
      </c>
    </row>
    <row r="179" spans="1:6" s="156" customFormat="1" ht="15" x14ac:dyDescent="0.25">
      <c r="A179" s="157"/>
      <c r="B179" s="169"/>
      <c r="C179" s="160"/>
      <c r="D179" s="160"/>
      <c r="E179" s="252"/>
      <c r="F179" s="179"/>
    </row>
    <row r="180" spans="1:6" s="156" customFormat="1" ht="30" x14ac:dyDescent="0.25">
      <c r="A180" s="157" t="s">
        <v>16</v>
      </c>
      <c r="B180" s="158" t="s">
        <v>70</v>
      </c>
      <c r="C180" s="108" t="s">
        <v>69</v>
      </c>
      <c r="D180" s="168">
        <f>D178</f>
        <v>15</v>
      </c>
      <c r="E180" s="252"/>
      <c r="F180" s="178">
        <f>D180*E180</f>
        <v>0</v>
      </c>
    </row>
    <row r="181" spans="1:6" s="156" customFormat="1" ht="15" x14ac:dyDescent="0.25">
      <c r="A181" s="157"/>
      <c r="B181" s="169"/>
      <c r="C181" s="160"/>
      <c r="D181" s="160"/>
      <c r="E181" s="252"/>
      <c r="F181" s="179"/>
    </row>
    <row r="182" spans="1:6" s="156" customFormat="1" ht="15" x14ac:dyDescent="0.25">
      <c r="A182" s="157"/>
      <c r="B182" s="159"/>
      <c r="C182" s="160"/>
      <c r="D182" s="160"/>
      <c r="E182" s="252"/>
      <c r="F182" s="179"/>
    </row>
    <row r="183" spans="1:6" s="156" customFormat="1" ht="15" x14ac:dyDescent="0.25">
      <c r="A183" s="157"/>
      <c r="B183" s="159"/>
      <c r="C183" s="160"/>
      <c r="D183" s="160"/>
      <c r="E183" s="252"/>
      <c r="F183" s="179"/>
    </row>
    <row r="184" spans="1:6" s="156" customFormat="1" ht="15" x14ac:dyDescent="0.25">
      <c r="A184" s="157"/>
      <c r="B184" s="159"/>
      <c r="C184" s="160"/>
      <c r="D184" s="160"/>
      <c r="E184" s="252"/>
      <c r="F184" s="179"/>
    </row>
    <row r="185" spans="1:6" s="156" customFormat="1" ht="15" x14ac:dyDescent="0.25">
      <c r="A185" s="157"/>
      <c r="B185" s="155"/>
      <c r="C185" s="160"/>
      <c r="D185" s="160"/>
      <c r="E185" s="252"/>
      <c r="F185" s="179"/>
    </row>
    <row r="186" spans="1:6" s="156" customFormat="1" ht="15" x14ac:dyDescent="0.25">
      <c r="A186" s="157"/>
      <c r="B186" s="159"/>
      <c r="C186" s="160"/>
      <c r="D186" s="160"/>
      <c r="E186" s="252"/>
      <c r="F186" s="179"/>
    </row>
    <row r="187" spans="1:6" s="156" customFormat="1" ht="15" x14ac:dyDescent="0.25">
      <c r="A187" s="157"/>
      <c r="B187" s="158"/>
      <c r="C187" s="108"/>
      <c r="D187" s="168"/>
      <c r="E187" s="252"/>
      <c r="F187" s="178"/>
    </row>
    <row r="188" spans="1:6" s="156" customFormat="1" ht="15" x14ac:dyDescent="0.25">
      <c r="A188" s="157"/>
      <c r="B188" s="159"/>
      <c r="C188" s="160"/>
      <c r="D188" s="257"/>
      <c r="E188" s="252"/>
      <c r="F188" s="179"/>
    </row>
    <row r="189" spans="1:6" s="156" customFormat="1" ht="15" x14ac:dyDescent="0.25">
      <c r="A189" s="157"/>
      <c r="B189" s="258"/>
      <c r="C189" s="108"/>
      <c r="D189" s="168"/>
      <c r="E189" s="252"/>
      <c r="F189" s="178"/>
    </row>
    <row r="190" spans="1:6" s="156" customFormat="1" ht="15" x14ac:dyDescent="0.25">
      <c r="A190" s="157"/>
      <c r="B190" s="259"/>
      <c r="C190" s="108"/>
      <c r="D190" s="168"/>
      <c r="E190" s="252"/>
      <c r="F190" s="178"/>
    </row>
    <row r="191" spans="1:6" s="156" customFormat="1" ht="15" x14ac:dyDescent="0.25">
      <c r="A191" s="157"/>
      <c r="B191" s="260"/>
      <c r="C191" s="108"/>
      <c r="D191" s="168"/>
      <c r="E191" s="252"/>
      <c r="F191" s="178"/>
    </row>
    <row r="192" spans="1:6" s="156" customFormat="1" ht="15" x14ac:dyDescent="0.25">
      <c r="A192" s="157"/>
      <c r="B192" s="254"/>
      <c r="C192" s="108"/>
      <c r="D192" s="168"/>
      <c r="E192" s="252"/>
      <c r="F192" s="178"/>
    </row>
    <row r="193" spans="1:6" s="156" customFormat="1" ht="15" x14ac:dyDescent="0.25">
      <c r="A193" s="157"/>
      <c r="B193" s="259"/>
      <c r="C193" s="108"/>
      <c r="D193" s="168"/>
      <c r="E193" s="252"/>
      <c r="F193" s="178"/>
    </row>
    <row r="194" spans="1:6" s="156" customFormat="1" ht="15" x14ac:dyDescent="0.25">
      <c r="A194" s="157"/>
      <c r="B194" s="159"/>
      <c r="C194" s="160"/>
      <c r="D194" s="257"/>
      <c r="E194" s="252"/>
      <c r="F194" s="179"/>
    </row>
    <row r="195" spans="1:6" s="156" customFormat="1" ht="15" x14ac:dyDescent="0.25">
      <c r="A195" s="108"/>
      <c r="B195" s="261"/>
      <c r="C195" s="108"/>
      <c r="D195" s="108"/>
      <c r="E195" s="252"/>
      <c r="F195" s="178"/>
    </row>
    <row r="196" spans="1:6" s="156" customFormat="1" ht="15" x14ac:dyDescent="0.25">
      <c r="A196" s="108"/>
      <c r="B196" s="152"/>
      <c r="C196" s="108"/>
      <c r="D196" s="262"/>
      <c r="E196" s="252"/>
      <c r="F196" s="178"/>
    </row>
    <row r="197" spans="1:6" s="156" customFormat="1" ht="15" x14ac:dyDescent="0.25">
      <c r="A197" s="108"/>
      <c r="B197" s="263"/>
      <c r="C197" s="108"/>
      <c r="D197" s="262"/>
      <c r="E197" s="252"/>
      <c r="F197" s="178"/>
    </row>
    <row r="198" spans="1:6" s="156" customFormat="1" ht="15" x14ac:dyDescent="0.25">
      <c r="A198" s="157"/>
      <c r="B198" s="159"/>
      <c r="C198" s="160"/>
      <c r="D198" s="160"/>
      <c r="E198" s="252"/>
      <c r="F198" s="179"/>
    </row>
    <row r="199" spans="1:6" s="156" customFormat="1" ht="15" x14ac:dyDescent="0.25">
      <c r="A199" s="157"/>
      <c r="B199" s="159"/>
      <c r="C199" s="160"/>
      <c r="D199" s="160"/>
      <c r="E199" s="252"/>
      <c r="F199" s="179"/>
    </row>
    <row r="200" spans="1:6" s="156" customFormat="1" ht="15" x14ac:dyDescent="0.25">
      <c r="A200" s="157"/>
      <c r="B200" s="159"/>
      <c r="C200" s="160"/>
      <c r="D200" s="160"/>
      <c r="E200" s="252"/>
      <c r="F200" s="179"/>
    </row>
    <row r="201" spans="1:6" s="156" customFormat="1" ht="15" x14ac:dyDescent="0.25">
      <c r="A201" s="157"/>
      <c r="B201" s="159"/>
      <c r="C201" s="160"/>
      <c r="D201" s="160"/>
      <c r="E201" s="252"/>
      <c r="F201" s="179"/>
    </row>
    <row r="202" spans="1:6" s="156" customFormat="1" ht="15" x14ac:dyDescent="0.25">
      <c r="A202" s="157"/>
      <c r="B202" s="159"/>
      <c r="C202" s="160"/>
      <c r="D202" s="160"/>
      <c r="E202" s="252"/>
      <c r="F202" s="179"/>
    </row>
    <row r="203" spans="1:6" s="156" customFormat="1" ht="15" x14ac:dyDescent="0.25">
      <c r="A203" s="157"/>
      <c r="B203" s="159"/>
      <c r="C203" s="160"/>
      <c r="D203" s="160"/>
      <c r="E203" s="252"/>
      <c r="F203" s="179"/>
    </row>
    <row r="204" spans="1:6" s="156" customFormat="1" ht="15" x14ac:dyDescent="0.25">
      <c r="A204" s="157"/>
      <c r="B204" s="159"/>
      <c r="C204" s="160"/>
      <c r="D204" s="160"/>
      <c r="E204" s="252"/>
      <c r="F204" s="179"/>
    </row>
    <row r="205" spans="1:6" s="156" customFormat="1" ht="15" x14ac:dyDescent="0.25">
      <c r="A205" s="157"/>
      <c r="B205" s="159"/>
      <c r="C205" s="160"/>
      <c r="D205" s="160"/>
      <c r="E205" s="252"/>
      <c r="F205" s="179"/>
    </row>
    <row r="206" spans="1:6" s="156" customFormat="1" ht="15" x14ac:dyDescent="0.25">
      <c r="A206" s="157"/>
      <c r="B206" s="159"/>
      <c r="C206" s="160"/>
      <c r="D206" s="160"/>
      <c r="E206" s="252"/>
      <c r="F206" s="179"/>
    </row>
    <row r="207" spans="1:6" s="156" customFormat="1" ht="15" x14ac:dyDescent="0.25">
      <c r="A207" s="157"/>
      <c r="B207" s="159"/>
      <c r="C207" s="160"/>
      <c r="D207" s="160"/>
      <c r="E207" s="252"/>
      <c r="F207" s="179"/>
    </row>
    <row r="208" spans="1:6" s="156" customFormat="1" ht="15" x14ac:dyDescent="0.25">
      <c r="A208" s="157"/>
      <c r="B208" s="159"/>
      <c r="C208" s="160"/>
      <c r="D208" s="160"/>
      <c r="E208" s="252"/>
      <c r="F208" s="179"/>
    </row>
    <row r="209" spans="1:7" s="156" customFormat="1" ht="15" x14ac:dyDescent="0.25">
      <c r="A209" s="157"/>
      <c r="B209" s="159"/>
      <c r="C209" s="160"/>
      <c r="D209" s="160"/>
      <c r="E209" s="252"/>
      <c r="F209" s="179"/>
    </row>
    <row r="210" spans="1:7" s="156" customFormat="1" ht="15" x14ac:dyDescent="0.25">
      <c r="A210" s="157"/>
      <c r="B210" s="159"/>
      <c r="C210" s="160"/>
      <c r="D210" s="160"/>
      <c r="E210" s="252"/>
      <c r="F210" s="179"/>
    </row>
    <row r="211" spans="1:7" s="156" customFormat="1" ht="15" x14ac:dyDescent="0.25">
      <c r="A211" s="157"/>
      <c r="B211" s="159"/>
      <c r="C211" s="160"/>
      <c r="D211" s="160"/>
      <c r="E211" s="252"/>
      <c r="F211" s="179"/>
    </row>
    <row r="212" spans="1:7" s="156" customFormat="1" ht="15" x14ac:dyDescent="0.25">
      <c r="A212" s="157"/>
      <c r="B212" s="159"/>
      <c r="C212" s="160"/>
      <c r="D212" s="160"/>
      <c r="E212" s="252"/>
      <c r="F212" s="179"/>
    </row>
    <row r="213" spans="1:7" s="156" customFormat="1" ht="15" x14ac:dyDescent="0.25">
      <c r="A213" s="157"/>
      <c r="B213" s="159"/>
      <c r="C213" s="160"/>
      <c r="D213" s="160"/>
      <c r="E213" s="252"/>
      <c r="F213" s="179"/>
    </row>
    <row r="214" spans="1:7" s="156" customFormat="1" ht="15" x14ac:dyDescent="0.25">
      <c r="A214" s="157"/>
      <c r="B214" s="159"/>
      <c r="C214" s="160"/>
      <c r="D214" s="160"/>
      <c r="E214" s="252"/>
      <c r="F214" s="179"/>
    </row>
    <row r="215" spans="1:7" s="152" customFormat="1" ht="24" customHeight="1" thickBot="1" x14ac:dyDescent="0.3">
      <c r="A215" s="157"/>
      <c r="B215" s="108" t="s">
        <v>18</v>
      </c>
      <c r="C215" s="108"/>
      <c r="D215" s="108"/>
      <c r="E215" s="255" t="s">
        <v>19</v>
      </c>
      <c r="F215" s="180">
        <f>SUM(F175:F214)</f>
        <v>0</v>
      </c>
      <c r="G215" s="161"/>
    </row>
    <row r="216" spans="1:7" s="152" customFormat="1" ht="9" customHeight="1" thickTop="1" x14ac:dyDescent="0.25">
      <c r="A216" s="157"/>
      <c r="C216" s="108"/>
      <c r="D216" s="108"/>
      <c r="E216" s="253"/>
      <c r="F216" s="178"/>
      <c r="G216" s="162"/>
    </row>
    <row r="217" spans="1:7" s="152" customFormat="1" ht="15" x14ac:dyDescent="0.25">
      <c r="A217" s="157"/>
      <c r="B217" s="163" t="s">
        <v>56</v>
      </c>
      <c r="C217" s="108"/>
      <c r="D217" s="108"/>
      <c r="E217" s="253"/>
      <c r="F217" s="178"/>
      <c r="G217" s="162"/>
    </row>
    <row r="218" spans="1:7" s="152" customFormat="1" ht="15" x14ac:dyDescent="0.25">
      <c r="A218" s="164"/>
      <c r="B218" s="165" t="s">
        <v>67</v>
      </c>
      <c r="C218" s="109"/>
      <c r="D218" s="109"/>
      <c r="E218" s="256"/>
      <c r="F218" s="181"/>
      <c r="G218" s="162"/>
    </row>
    <row r="219" spans="1:7" s="152" customFormat="1" ht="15" x14ac:dyDescent="0.25">
      <c r="A219" s="289" t="s">
        <v>118</v>
      </c>
      <c r="B219" s="289"/>
      <c r="C219" s="289"/>
      <c r="D219" s="289"/>
      <c r="E219" s="289"/>
      <c r="F219" s="289"/>
      <c r="G219" s="166"/>
    </row>
    <row r="220" spans="1:7" s="156" customFormat="1" ht="15" x14ac:dyDescent="0.25">
      <c r="A220" s="157"/>
      <c r="B220" s="159"/>
      <c r="C220" s="160"/>
      <c r="D220" s="160"/>
      <c r="E220" s="252"/>
      <c r="F220" s="179"/>
    </row>
    <row r="221" spans="1:7" s="156" customFormat="1" ht="15" x14ac:dyDescent="0.25">
      <c r="A221" s="157"/>
      <c r="B221" s="159" t="s">
        <v>73</v>
      </c>
      <c r="C221" s="108"/>
      <c r="D221" s="108"/>
      <c r="E221" s="253"/>
      <c r="F221" s="178"/>
    </row>
    <row r="222" spans="1:7" s="156" customFormat="1" ht="15" x14ac:dyDescent="0.25">
      <c r="A222" s="157"/>
      <c r="B222" s="159"/>
      <c r="C222" s="108"/>
      <c r="D222" s="108"/>
      <c r="E222" s="253"/>
      <c r="F222" s="178"/>
    </row>
    <row r="223" spans="1:7" s="152" customFormat="1" ht="50.25" customHeight="1" x14ac:dyDescent="0.25">
      <c r="A223" s="108"/>
      <c r="B223" s="264" t="s">
        <v>119</v>
      </c>
      <c r="C223" s="108"/>
      <c r="D223" s="265" t="s">
        <v>118</v>
      </c>
      <c r="E223" s="253"/>
      <c r="F223" s="178" t="e">
        <f>#REF!</f>
        <v>#REF!</v>
      </c>
    </row>
    <row r="224" spans="1:7" s="152" customFormat="1" ht="28.5" customHeight="1" x14ac:dyDescent="0.25">
      <c r="A224" s="108"/>
      <c r="B224" s="266"/>
      <c r="C224" s="108"/>
      <c r="D224" s="265"/>
      <c r="E224" s="253"/>
      <c r="F224" s="178">
        <f>F215</f>
        <v>0</v>
      </c>
    </row>
    <row r="225" spans="1:6" s="152" customFormat="1" ht="28.5" customHeight="1" x14ac:dyDescent="0.25">
      <c r="A225" s="108"/>
      <c r="B225" s="266"/>
      <c r="C225" s="108"/>
      <c r="D225" s="265"/>
      <c r="E225" s="253"/>
      <c r="F225" s="178"/>
    </row>
    <row r="226" spans="1:6" s="156" customFormat="1" ht="15" x14ac:dyDescent="0.25">
      <c r="A226" s="157"/>
      <c r="B226" s="159"/>
      <c r="C226" s="160"/>
      <c r="D226" s="160"/>
      <c r="E226" s="252"/>
      <c r="F226" s="179"/>
    </row>
    <row r="227" spans="1:6" s="156" customFormat="1" ht="15" x14ac:dyDescent="0.25">
      <c r="A227" s="157"/>
      <c r="B227" s="159"/>
      <c r="C227" s="160"/>
      <c r="D227" s="160"/>
      <c r="E227" s="252"/>
      <c r="F227" s="179"/>
    </row>
    <row r="228" spans="1:6" s="156" customFormat="1" ht="15" x14ac:dyDescent="0.25">
      <c r="A228" s="157"/>
      <c r="B228" s="159"/>
      <c r="C228" s="160"/>
      <c r="D228" s="160"/>
      <c r="E228" s="252"/>
      <c r="F228" s="179"/>
    </row>
    <row r="229" spans="1:6" s="156" customFormat="1" ht="15" x14ac:dyDescent="0.25">
      <c r="A229" s="157"/>
      <c r="B229" s="159"/>
      <c r="C229" s="160"/>
      <c r="D229" s="160"/>
      <c r="E229" s="252"/>
      <c r="F229" s="179"/>
    </row>
    <row r="230" spans="1:6" s="156" customFormat="1" ht="15" x14ac:dyDescent="0.25">
      <c r="A230" s="157"/>
      <c r="B230" s="159"/>
      <c r="C230" s="160"/>
      <c r="D230" s="160"/>
      <c r="E230" s="252"/>
      <c r="F230" s="179"/>
    </row>
    <row r="231" spans="1:6" s="156" customFormat="1" ht="15" x14ac:dyDescent="0.25">
      <c r="A231" s="157"/>
      <c r="B231" s="159"/>
      <c r="C231" s="160"/>
      <c r="D231" s="160"/>
      <c r="E231" s="252"/>
      <c r="F231" s="179"/>
    </row>
    <row r="232" spans="1:6" s="156" customFormat="1" ht="15" x14ac:dyDescent="0.25">
      <c r="A232" s="157"/>
      <c r="B232" s="159"/>
      <c r="C232" s="160"/>
      <c r="D232" s="160"/>
      <c r="E232" s="252"/>
      <c r="F232" s="179"/>
    </row>
    <row r="233" spans="1:6" s="156" customFormat="1" ht="15" x14ac:dyDescent="0.25">
      <c r="A233" s="157"/>
      <c r="B233" s="159"/>
      <c r="C233" s="160"/>
      <c r="D233" s="160"/>
      <c r="E233" s="252"/>
      <c r="F233" s="179"/>
    </row>
    <row r="234" spans="1:6" s="156" customFormat="1" ht="15" x14ac:dyDescent="0.25">
      <c r="A234" s="157"/>
      <c r="B234" s="159"/>
      <c r="C234" s="160"/>
      <c r="D234" s="160"/>
      <c r="E234" s="252"/>
      <c r="F234" s="179"/>
    </row>
    <row r="235" spans="1:6" s="156" customFormat="1" ht="15" x14ac:dyDescent="0.25">
      <c r="A235" s="157"/>
      <c r="B235" s="159"/>
      <c r="C235" s="160"/>
      <c r="D235" s="160"/>
      <c r="E235" s="252"/>
      <c r="F235" s="179"/>
    </row>
    <row r="236" spans="1:6" s="156" customFormat="1" ht="15" x14ac:dyDescent="0.25">
      <c r="A236" s="157"/>
      <c r="B236" s="159"/>
      <c r="C236" s="160"/>
      <c r="D236" s="160"/>
      <c r="E236" s="252"/>
      <c r="F236" s="179"/>
    </row>
    <row r="237" spans="1:6" s="156" customFormat="1" ht="15" x14ac:dyDescent="0.25">
      <c r="A237" s="157"/>
      <c r="B237" s="159"/>
      <c r="C237" s="160"/>
      <c r="D237" s="160"/>
      <c r="E237" s="252"/>
      <c r="F237" s="179"/>
    </row>
    <row r="238" spans="1:6" s="156" customFormat="1" ht="15" x14ac:dyDescent="0.25">
      <c r="A238" s="157"/>
      <c r="B238" s="159"/>
      <c r="C238" s="160"/>
      <c r="D238" s="160"/>
      <c r="E238" s="252"/>
      <c r="F238" s="179"/>
    </row>
    <row r="239" spans="1:6" s="156" customFormat="1" ht="15" x14ac:dyDescent="0.25">
      <c r="A239" s="157"/>
      <c r="B239" s="159"/>
      <c r="C239" s="160"/>
      <c r="D239" s="160"/>
      <c r="E239" s="252"/>
      <c r="F239" s="179"/>
    </row>
    <row r="240" spans="1:6" s="156" customFormat="1" ht="15" x14ac:dyDescent="0.25">
      <c r="A240" s="157"/>
      <c r="B240" s="159"/>
      <c r="C240" s="160"/>
      <c r="D240" s="160"/>
      <c r="E240" s="252"/>
      <c r="F240" s="179"/>
    </row>
    <row r="241" spans="1:6" s="156" customFormat="1" ht="15" x14ac:dyDescent="0.25">
      <c r="A241" s="157"/>
      <c r="B241" s="159"/>
      <c r="C241" s="160"/>
      <c r="D241" s="160"/>
      <c r="E241" s="252"/>
      <c r="F241" s="179"/>
    </row>
    <row r="242" spans="1:6" s="156" customFormat="1" ht="15" x14ac:dyDescent="0.25">
      <c r="A242" s="157"/>
      <c r="B242" s="159"/>
      <c r="C242" s="160"/>
      <c r="D242" s="160"/>
      <c r="E242" s="252"/>
      <c r="F242" s="179"/>
    </row>
    <row r="243" spans="1:6" s="156" customFormat="1" ht="15" x14ac:dyDescent="0.25">
      <c r="A243" s="157"/>
      <c r="B243" s="159"/>
      <c r="C243" s="160"/>
      <c r="D243" s="160"/>
      <c r="E243" s="252"/>
      <c r="F243" s="179"/>
    </row>
    <row r="244" spans="1:6" s="156" customFormat="1" ht="15" x14ac:dyDescent="0.25">
      <c r="A244" s="157"/>
      <c r="B244" s="159"/>
      <c r="C244" s="160"/>
      <c r="D244" s="160"/>
      <c r="E244" s="252"/>
      <c r="F244" s="179"/>
    </row>
    <row r="245" spans="1:6" s="156" customFormat="1" ht="15" x14ac:dyDescent="0.25">
      <c r="A245" s="157"/>
      <c r="B245" s="159"/>
      <c r="C245" s="160"/>
      <c r="D245" s="160"/>
      <c r="E245" s="252"/>
      <c r="F245" s="179"/>
    </row>
    <row r="246" spans="1:6" s="156" customFormat="1" ht="15" x14ac:dyDescent="0.25">
      <c r="A246" s="157"/>
      <c r="B246" s="159"/>
      <c r="C246" s="160"/>
      <c r="D246" s="160"/>
      <c r="E246" s="252"/>
      <c r="F246" s="179"/>
    </row>
    <row r="247" spans="1:6" s="156" customFormat="1" ht="15" x14ac:dyDescent="0.25">
      <c r="A247" s="157"/>
      <c r="B247" s="159"/>
      <c r="C247" s="160"/>
      <c r="D247" s="160"/>
      <c r="E247" s="252"/>
      <c r="F247" s="179"/>
    </row>
    <row r="248" spans="1:6" s="156" customFormat="1" ht="15" x14ac:dyDescent="0.25">
      <c r="A248" s="157"/>
      <c r="B248" s="159"/>
      <c r="C248" s="160"/>
      <c r="D248" s="160"/>
      <c r="E248" s="252"/>
      <c r="F248" s="179"/>
    </row>
    <row r="249" spans="1:6" s="156" customFormat="1" ht="15" x14ac:dyDescent="0.25">
      <c r="A249" s="157"/>
      <c r="B249" s="159"/>
      <c r="C249" s="160"/>
      <c r="D249" s="160"/>
      <c r="E249" s="252"/>
      <c r="F249" s="179"/>
    </row>
    <row r="250" spans="1:6" s="156" customFormat="1" ht="15" x14ac:dyDescent="0.25">
      <c r="A250" s="157"/>
      <c r="B250" s="159"/>
      <c r="C250" s="160"/>
      <c r="D250" s="160"/>
      <c r="E250" s="252"/>
      <c r="F250" s="179"/>
    </row>
    <row r="251" spans="1:6" s="156" customFormat="1" ht="15" x14ac:dyDescent="0.25">
      <c r="A251" s="157"/>
      <c r="B251" s="159"/>
      <c r="C251" s="160"/>
      <c r="D251" s="160"/>
      <c r="E251" s="252"/>
      <c r="F251" s="179"/>
    </row>
    <row r="252" spans="1:6" s="156" customFormat="1" ht="15" x14ac:dyDescent="0.25">
      <c r="A252" s="157"/>
      <c r="B252" s="159"/>
      <c r="C252" s="160"/>
      <c r="D252" s="160"/>
      <c r="E252" s="252"/>
      <c r="F252" s="179"/>
    </row>
    <row r="253" spans="1:6" s="156" customFormat="1" ht="15" x14ac:dyDescent="0.25">
      <c r="A253" s="157"/>
      <c r="B253" s="159"/>
      <c r="C253" s="160"/>
      <c r="D253" s="160"/>
      <c r="E253" s="252"/>
      <c r="F253" s="179"/>
    </row>
    <row r="254" spans="1:6" s="156" customFormat="1" ht="15" x14ac:dyDescent="0.25">
      <c r="A254" s="157"/>
      <c r="B254" s="159"/>
      <c r="C254" s="160"/>
      <c r="D254" s="160"/>
      <c r="E254" s="252"/>
      <c r="F254" s="179"/>
    </row>
    <row r="255" spans="1:6" s="156" customFormat="1" ht="15" x14ac:dyDescent="0.25">
      <c r="A255" s="157"/>
      <c r="B255" s="159"/>
      <c r="C255" s="160"/>
      <c r="D255" s="160"/>
      <c r="E255" s="252"/>
      <c r="F255" s="179"/>
    </row>
    <row r="256" spans="1:6" s="156" customFormat="1" ht="15" x14ac:dyDescent="0.25">
      <c r="A256" s="157"/>
      <c r="B256" s="159"/>
      <c r="C256" s="160"/>
      <c r="D256" s="160"/>
      <c r="E256" s="252"/>
      <c r="F256" s="179"/>
    </row>
    <row r="257" spans="1:7" s="156" customFormat="1" ht="15" x14ac:dyDescent="0.25">
      <c r="A257" s="157"/>
      <c r="B257" s="159"/>
      <c r="C257" s="160"/>
      <c r="D257" s="160"/>
      <c r="E257" s="252"/>
      <c r="F257" s="179"/>
    </row>
    <row r="258" spans="1:7" s="156" customFormat="1" ht="15" x14ac:dyDescent="0.25">
      <c r="A258" s="157"/>
      <c r="B258" s="159"/>
      <c r="C258" s="160"/>
      <c r="D258" s="160"/>
      <c r="E258" s="252"/>
      <c r="F258" s="179"/>
    </row>
    <row r="259" spans="1:7" s="156" customFormat="1" ht="15" x14ac:dyDescent="0.25">
      <c r="A259" s="157"/>
      <c r="B259" s="159"/>
      <c r="C259" s="160"/>
      <c r="D259" s="160"/>
      <c r="E259" s="252"/>
      <c r="F259" s="179"/>
    </row>
    <row r="260" spans="1:7" s="156" customFormat="1" ht="15" x14ac:dyDescent="0.25">
      <c r="A260" s="157"/>
      <c r="B260" s="159"/>
      <c r="C260" s="160"/>
      <c r="D260" s="160"/>
      <c r="E260" s="252"/>
      <c r="F260" s="179"/>
    </row>
    <row r="261" spans="1:7" s="152" customFormat="1" ht="24" customHeight="1" thickBot="1" x14ac:dyDescent="0.3">
      <c r="A261" s="157"/>
      <c r="B261" s="108" t="s">
        <v>29</v>
      </c>
      <c r="C261" s="108"/>
      <c r="D261" s="108"/>
      <c r="E261" s="255" t="s">
        <v>19</v>
      </c>
      <c r="F261" s="180" t="e">
        <f>SUM(F221:F260)</f>
        <v>#REF!</v>
      </c>
      <c r="G261" s="161"/>
    </row>
    <row r="262" spans="1:7" s="152" customFormat="1" ht="9" customHeight="1" thickTop="1" x14ac:dyDescent="0.25">
      <c r="A262" s="157"/>
      <c r="C262" s="108"/>
      <c r="D262" s="108"/>
      <c r="E262" s="253"/>
      <c r="F262" s="178"/>
      <c r="G262" s="162"/>
    </row>
    <row r="263" spans="1:7" s="152" customFormat="1" ht="15" x14ac:dyDescent="0.25">
      <c r="A263" s="157"/>
      <c r="B263" s="163" t="s">
        <v>56</v>
      </c>
      <c r="C263" s="108"/>
      <c r="D263" s="108"/>
      <c r="E263" s="253"/>
      <c r="F263" s="178"/>
      <c r="G263" s="162"/>
    </row>
    <row r="264" spans="1:7" s="152" customFormat="1" ht="15" x14ac:dyDescent="0.25">
      <c r="A264" s="164"/>
      <c r="B264" s="165" t="s">
        <v>67</v>
      </c>
      <c r="C264" s="109"/>
      <c r="D264" s="109"/>
      <c r="E264" s="256"/>
      <c r="F264" s="181"/>
      <c r="G264" s="162"/>
    </row>
    <row r="265" spans="1:7" s="152" customFormat="1" ht="15" x14ac:dyDescent="0.25">
      <c r="A265" s="289" t="s">
        <v>118</v>
      </c>
      <c r="B265" s="289"/>
      <c r="C265" s="289"/>
      <c r="D265" s="289"/>
      <c r="E265" s="289"/>
      <c r="F265" s="289"/>
      <c r="G265" s="166"/>
    </row>
  </sheetData>
  <mergeCells count="11">
    <mergeCell ref="A46:F46"/>
    <mergeCell ref="B1:B2"/>
    <mergeCell ref="C1:C2"/>
    <mergeCell ref="D1:D2"/>
    <mergeCell ref="E1:E2"/>
    <mergeCell ref="F1:F2"/>
    <mergeCell ref="A100:F100"/>
    <mergeCell ref="A156:F156"/>
    <mergeCell ref="A171:F171"/>
    <mergeCell ref="A219:F219"/>
    <mergeCell ref="A265:F265"/>
  </mergeCells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1FC3-6CD6-4C8B-BE4F-40B8CC664C14}">
  <dimension ref="B2:L70"/>
  <sheetViews>
    <sheetView view="pageBreakPreview" zoomScale="60" zoomScaleNormal="100" workbookViewId="0">
      <selection activeCell="F43" sqref="F43"/>
    </sheetView>
  </sheetViews>
  <sheetFormatPr defaultColWidth="8.7109375" defaultRowHeight="12.75" x14ac:dyDescent="0.2"/>
  <cols>
    <col min="1" max="1" width="8.7109375" style="225"/>
    <col min="2" max="11" width="9.140625" style="224" customWidth="1"/>
    <col min="12" max="12" width="16.5703125" style="224" customWidth="1"/>
    <col min="13" max="16384" width="8.7109375" style="225"/>
  </cols>
  <sheetData>
    <row r="2" spans="2:12" ht="13.5" thickBot="1" x14ac:dyDescent="0.25"/>
    <row r="3" spans="2:12" ht="13.5" thickTop="1" x14ac:dyDescent="0.2">
      <c r="B3" s="226"/>
      <c r="C3" s="227"/>
      <c r="D3" s="227"/>
      <c r="E3" s="227"/>
      <c r="F3" s="227"/>
      <c r="G3" s="227"/>
      <c r="H3" s="227"/>
      <c r="I3" s="227"/>
      <c r="J3" s="227"/>
      <c r="K3" s="227"/>
      <c r="L3" s="228"/>
    </row>
    <row r="4" spans="2:12" x14ac:dyDescent="0.2">
      <c r="B4" s="229"/>
      <c r="L4" s="230"/>
    </row>
    <row r="5" spans="2:12" x14ac:dyDescent="0.2">
      <c r="B5" s="229"/>
      <c r="L5" s="230"/>
    </row>
    <row r="6" spans="2:12" x14ac:dyDescent="0.2">
      <c r="B6" s="229"/>
      <c r="L6" s="230"/>
    </row>
    <row r="7" spans="2:12" x14ac:dyDescent="0.2">
      <c r="B7" s="229"/>
      <c r="L7" s="230"/>
    </row>
    <row r="8" spans="2:12" x14ac:dyDescent="0.2">
      <c r="B8" s="229"/>
      <c r="L8" s="230"/>
    </row>
    <row r="9" spans="2:12" x14ac:dyDescent="0.2">
      <c r="B9" s="229"/>
      <c r="L9" s="230"/>
    </row>
    <row r="10" spans="2:12" x14ac:dyDescent="0.2">
      <c r="B10" s="229"/>
      <c r="L10" s="230"/>
    </row>
    <row r="11" spans="2:12" x14ac:dyDescent="0.2">
      <c r="B11" s="229"/>
      <c r="L11" s="230"/>
    </row>
    <row r="12" spans="2:12" x14ac:dyDescent="0.2">
      <c r="B12" s="229"/>
      <c r="L12" s="230"/>
    </row>
    <row r="13" spans="2:12" x14ac:dyDescent="0.2">
      <c r="B13" s="229"/>
      <c r="L13" s="230"/>
    </row>
    <row r="14" spans="2:12" x14ac:dyDescent="0.2">
      <c r="B14" s="229"/>
      <c r="L14" s="230"/>
    </row>
    <row r="15" spans="2:12" x14ac:dyDescent="0.2">
      <c r="B15" s="229"/>
      <c r="L15" s="230"/>
    </row>
    <row r="16" spans="2:12" x14ac:dyDescent="0.2">
      <c r="B16" s="229"/>
      <c r="L16" s="230"/>
    </row>
    <row r="17" spans="2:12" ht="20.25" x14ac:dyDescent="0.3">
      <c r="B17" s="268"/>
      <c r="C17" s="269"/>
      <c r="D17" s="269"/>
      <c r="E17" s="269"/>
      <c r="F17" s="269"/>
      <c r="G17" s="269"/>
      <c r="H17" s="269"/>
      <c r="I17" s="269"/>
      <c r="J17" s="269"/>
      <c r="K17" s="269"/>
      <c r="L17" s="270"/>
    </row>
    <row r="18" spans="2:12" x14ac:dyDescent="0.2">
      <c r="B18" s="229"/>
      <c r="L18" s="230"/>
    </row>
    <row r="19" spans="2:12" x14ac:dyDescent="0.2">
      <c r="B19" s="229"/>
      <c r="L19" s="230"/>
    </row>
    <row r="20" spans="2:12" x14ac:dyDescent="0.2">
      <c r="B20" s="229"/>
      <c r="L20" s="230"/>
    </row>
    <row r="21" spans="2:12" x14ac:dyDescent="0.2">
      <c r="B21" s="229"/>
      <c r="L21" s="230"/>
    </row>
    <row r="22" spans="2:12" x14ac:dyDescent="0.2">
      <c r="B22" s="229"/>
      <c r="L22" s="230"/>
    </row>
    <row r="23" spans="2:12" x14ac:dyDescent="0.2">
      <c r="B23" s="229"/>
      <c r="L23" s="230"/>
    </row>
    <row r="24" spans="2:12" x14ac:dyDescent="0.2">
      <c r="B24" s="229"/>
      <c r="L24" s="230"/>
    </row>
    <row r="25" spans="2:12" x14ac:dyDescent="0.2">
      <c r="B25" s="229"/>
      <c r="L25" s="230"/>
    </row>
    <row r="26" spans="2:12" x14ac:dyDescent="0.2">
      <c r="B26" s="229"/>
      <c r="L26" s="230"/>
    </row>
    <row r="27" spans="2:12" x14ac:dyDescent="0.2">
      <c r="B27" s="229"/>
      <c r="L27" s="230"/>
    </row>
    <row r="28" spans="2:12" x14ac:dyDescent="0.2">
      <c r="B28" s="229"/>
      <c r="L28" s="230"/>
    </row>
    <row r="29" spans="2:12" x14ac:dyDescent="0.2">
      <c r="B29" s="229"/>
      <c r="L29" s="230"/>
    </row>
    <row r="30" spans="2:12" x14ac:dyDescent="0.2">
      <c r="B30" s="229"/>
      <c r="L30" s="230"/>
    </row>
    <row r="31" spans="2:12" x14ac:dyDescent="0.2">
      <c r="B31" s="229"/>
      <c r="L31" s="230"/>
    </row>
    <row r="32" spans="2:12" x14ac:dyDescent="0.2">
      <c r="B32" s="229"/>
      <c r="D32" s="231"/>
      <c r="E32" s="231"/>
      <c r="F32" s="231"/>
      <c r="G32" s="231"/>
      <c r="H32" s="231"/>
      <c r="L32" s="230"/>
    </row>
    <row r="33" spans="2:12" ht="26.25" x14ac:dyDescent="0.4">
      <c r="B33" s="313" t="s">
        <v>120</v>
      </c>
      <c r="C33" s="314"/>
      <c r="D33" s="314"/>
      <c r="E33" s="314"/>
      <c r="F33" s="314"/>
      <c r="G33" s="314"/>
      <c r="H33" s="314"/>
      <c r="I33" s="314"/>
      <c r="J33" s="314"/>
      <c r="K33" s="314"/>
      <c r="L33" s="315"/>
    </row>
    <row r="34" spans="2:12" ht="39" customHeight="1" x14ac:dyDescent="0.4">
      <c r="B34" s="271" t="s">
        <v>121</v>
      </c>
      <c r="C34" s="272"/>
      <c r="D34" s="272"/>
      <c r="E34" s="272"/>
      <c r="F34" s="272"/>
      <c r="G34" s="272"/>
      <c r="H34" s="272"/>
      <c r="I34" s="272"/>
      <c r="J34" s="272"/>
      <c r="K34" s="272"/>
      <c r="L34" s="273"/>
    </row>
    <row r="35" spans="2:12" x14ac:dyDescent="0.2">
      <c r="B35" s="229"/>
      <c r="L35" s="230"/>
    </row>
    <row r="36" spans="2:12" x14ac:dyDescent="0.2">
      <c r="B36" s="229"/>
      <c r="L36" s="230"/>
    </row>
    <row r="37" spans="2:12" x14ac:dyDescent="0.2">
      <c r="B37" s="229"/>
      <c r="L37" s="230"/>
    </row>
    <row r="38" spans="2:12" x14ac:dyDescent="0.2">
      <c r="B38" s="229"/>
      <c r="L38" s="230"/>
    </row>
    <row r="39" spans="2:12" x14ac:dyDescent="0.2">
      <c r="B39" s="229"/>
      <c r="L39" s="230"/>
    </row>
    <row r="40" spans="2:12" x14ac:dyDescent="0.2">
      <c r="B40" s="229"/>
      <c r="L40" s="230"/>
    </row>
    <row r="41" spans="2:12" x14ac:dyDescent="0.2">
      <c r="B41" s="229"/>
      <c r="L41" s="230"/>
    </row>
    <row r="42" spans="2:12" x14ac:dyDescent="0.2">
      <c r="B42" s="229"/>
      <c r="L42" s="230"/>
    </row>
    <row r="43" spans="2:12" x14ac:dyDescent="0.2">
      <c r="B43" s="229"/>
      <c r="L43" s="230"/>
    </row>
    <row r="44" spans="2:12" x14ac:dyDescent="0.2">
      <c r="B44" s="229"/>
      <c r="L44" s="230"/>
    </row>
    <row r="45" spans="2:12" x14ac:dyDescent="0.2">
      <c r="B45" s="229"/>
      <c r="L45" s="230"/>
    </row>
    <row r="46" spans="2:12" x14ac:dyDescent="0.2">
      <c r="B46" s="229"/>
      <c r="L46" s="230"/>
    </row>
    <row r="47" spans="2:12" x14ac:dyDescent="0.2">
      <c r="B47" s="229"/>
      <c r="L47" s="230"/>
    </row>
    <row r="48" spans="2:12" x14ac:dyDescent="0.2">
      <c r="B48" s="229"/>
      <c r="L48" s="230"/>
    </row>
    <row r="49" spans="2:12" x14ac:dyDescent="0.2">
      <c r="B49" s="229"/>
      <c r="L49" s="230"/>
    </row>
    <row r="50" spans="2:12" x14ac:dyDescent="0.2">
      <c r="B50" s="229"/>
      <c r="L50" s="230"/>
    </row>
    <row r="51" spans="2:12" x14ac:dyDescent="0.2">
      <c r="B51" s="229"/>
      <c r="L51" s="230"/>
    </row>
    <row r="52" spans="2:12" x14ac:dyDescent="0.2">
      <c r="B52" s="229"/>
      <c r="L52" s="230"/>
    </row>
    <row r="53" spans="2:12" x14ac:dyDescent="0.2">
      <c r="B53" s="229"/>
      <c r="L53" s="230"/>
    </row>
    <row r="54" spans="2:12" x14ac:dyDescent="0.2">
      <c r="B54" s="229"/>
      <c r="L54" s="230"/>
    </row>
    <row r="55" spans="2:12" x14ac:dyDescent="0.2">
      <c r="B55" s="229"/>
      <c r="L55" s="230"/>
    </row>
    <row r="56" spans="2:12" x14ac:dyDescent="0.2">
      <c r="B56" s="229"/>
      <c r="L56" s="230"/>
    </row>
    <row r="57" spans="2:12" x14ac:dyDescent="0.2">
      <c r="B57" s="229"/>
      <c r="L57" s="230"/>
    </row>
    <row r="58" spans="2:12" x14ac:dyDescent="0.2">
      <c r="B58" s="229"/>
      <c r="L58" s="230"/>
    </row>
    <row r="59" spans="2:12" x14ac:dyDescent="0.2">
      <c r="B59" s="229"/>
      <c r="L59" s="230"/>
    </row>
    <row r="60" spans="2:12" x14ac:dyDescent="0.2">
      <c r="B60" s="229"/>
      <c r="L60" s="230"/>
    </row>
    <row r="61" spans="2:12" x14ac:dyDescent="0.2">
      <c r="B61" s="229"/>
      <c r="L61" s="230"/>
    </row>
    <row r="62" spans="2:12" x14ac:dyDescent="0.2">
      <c r="B62" s="229"/>
      <c r="L62" s="230"/>
    </row>
    <row r="63" spans="2:12" x14ac:dyDescent="0.2">
      <c r="B63" s="229"/>
      <c r="L63" s="230"/>
    </row>
    <row r="64" spans="2:12" x14ac:dyDescent="0.2">
      <c r="B64" s="229"/>
      <c r="L64" s="230"/>
    </row>
    <row r="65" spans="2:12" x14ac:dyDescent="0.2">
      <c r="B65" s="229"/>
      <c r="L65" s="230"/>
    </row>
    <row r="66" spans="2:12" x14ac:dyDescent="0.2">
      <c r="B66" s="229"/>
      <c r="L66" s="230"/>
    </row>
    <row r="67" spans="2:12" x14ac:dyDescent="0.2">
      <c r="B67" s="229"/>
      <c r="L67" s="230"/>
    </row>
    <row r="68" spans="2:12" x14ac:dyDescent="0.2">
      <c r="B68" s="229"/>
      <c r="F68" s="232"/>
      <c r="G68" s="232"/>
      <c r="H68" s="232"/>
      <c r="L68" s="230"/>
    </row>
    <row r="69" spans="2:12" ht="13.5" thickBot="1" x14ac:dyDescent="0.25">
      <c r="B69" s="233"/>
      <c r="C69" s="234"/>
      <c r="D69" s="234"/>
      <c r="E69" s="234"/>
      <c r="F69" s="234"/>
      <c r="G69" s="234"/>
      <c r="H69" s="234"/>
      <c r="I69" s="234"/>
      <c r="J69" s="234"/>
      <c r="K69" s="234"/>
      <c r="L69" s="235"/>
    </row>
    <row r="70" spans="2:12" ht="13.5" thickTop="1" x14ac:dyDescent="0.2"/>
  </sheetData>
  <mergeCells count="3">
    <mergeCell ref="B17:L17"/>
    <mergeCell ref="B33:L33"/>
    <mergeCell ref="B34:L34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i = " h t t p : / / w w w . w 3 . o r g / 2 0 0 1 / X M L S c h e m a - i n s t a n c e "   x m l n s : x s d = " h t t p : / / w w w . w 3 . o r g / 2 0 0 1 / X M L S c h e m a " > < T o k e n s / > < / S w i f t T o k e n s > 
</file>

<file path=customXml/itemProps1.xml><?xml version="1.0" encoding="utf-8"?>
<ds:datastoreItem xmlns:ds="http://schemas.openxmlformats.org/officeDocument/2006/customXml" ds:itemID="{08C187BE-2C86-4296-A2EE-60C5977B063A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Whs Temp Cover </vt:lpstr>
      <vt:lpstr>Temp Shelts</vt:lpstr>
      <vt:lpstr>Plot 21, ViA Cover</vt:lpstr>
      <vt:lpstr>Plot 21 ViA Uncosted BoQ</vt:lpstr>
      <vt:lpstr>Cost Summary-Plot 21</vt:lpstr>
      <vt:lpstr>Summary Plot 3, Hill Road</vt:lpstr>
      <vt:lpstr>Main Summary</vt:lpstr>
      <vt:lpstr>Plot 3 BoQ</vt:lpstr>
      <vt:lpstr>Plot 3 cover</vt:lpstr>
      <vt:lpstr>Sum-Plot 3</vt:lpstr>
      <vt:lpstr>'Cost Summary-Plot 21'!Print_Area</vt:lpstr>
      <vt:lpstr>'Main Summary'!Print_Area</vt:lpstr>
      <vt:lpstr>'Plot 21 ViA Uncosted BoQ'!Print_Area</vt:lpstr>
      <vt:lpstr>'Plot 21, ViA Cover'!Print_Area</vt:lpstr>
      <vt:lpstr>'Sum-Plot 3'!Print_Area</vt:lpstr>
      <vt:lpstr>'Temp Shelts'!Print_Area</vt:lpstr>
      <vt:lpstr>'Whs Temp Cover '!Print_Area</vt:lpstr>
      <vt:lpstr>'Plot 21 ViA Uncosted BoQ'!Print_Titles</vt:lpstr>
      <vt:lpstr>'Temp Shelts'!Print_Titles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Jessy</dc:creator>
  <cp:keywords/>
  <dc:description/>
  <cp:lastModifiedBy>Elizabeth Mwiyeria</cp:lastModifiedBy>
  <cp:revision/>
  <dcterms:created xsi:type="dcterms:W3CDTF">2011-02-10T06:23:42Z</dcterms:created>
  <dcterms:modified xsi:type="dcterms:W3CDTF">2024-11-05T07:23:25Z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{08C187BE-2C86-4296-A2EE-60C5977B063A}</vt:lpwstr>
  </property>
</Properties>
</file>